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Агафонова\Тарифы\ПРОГРАММЫ ИП И ПП\ПРОИЗВОДСТВЕННАЯ ПРОГРАММА\От Водоканала ПП 2024-2028\Отчет ПП за 2024 год\"/>
    </mc:Choice>
  </mc:AlternateContent>
  <bookViews>
    <workbookView xWindow="0" yWindow="0" windowWidth="28800" windowHeight="12210" firstSheet="1" activeTab="4"/>
  </bookViews>
  <sheets>
    <sheet name="Титульный" sheetId="1" r:id="rId1"/>
    <sheet name="Общая информация" sheetId="2" r:id="rId2"/>
    <sheet name="Пользователи ВР" sheetId="3" state="hidden" r:id="rId3"/>
    <sheet name="Список МО" sheetId="4" r:id="rId4"/>
    <sheet name="ВС - Баланс" sheetId="5" r:id="rId5"/>
    <sheet name="ВС - Показатели" sheetId="6" r:id="rId6"/>
    <sheet name="ВС - Документы" sheetId="7" r:id="rId7"/>
    <sheet name="ВС - Текремонт" sheetId="8" state="hidden" r:id="rId8"/>
    <sheet name="ВС - Капремонт" sheetId="9" r:id="rId9"/>
    <sheet name="ВС - Энергосбережение" sheetId="10" r:id="rId10"/>
    <sheet name="ВС - Абонент" sheetId="11" state="hidden" r:id="rId11"/>
    <sheet name="ВС - АВР" sheetId="12" state="hidden" r:id="rId12"/>
    <sheet name="light-col" sheetId="13" state="hidden" r:id="rId13"/>
    <sheet name="light-row" sheetId="14" state="hidden" r:id="rId14"/>
    <sheet name="col-analytics" sheetId="15" state="hidden" r:id="rId15"/>
    <sheet name="row-analytics" sheetId="16" r:id="rId16"/>
    <sheet name="TEHSHEET" sheetId="17" state="hidden" r:id="rId17"/>
    <sheet name="SPR" sheetId="18" state="hidden" r:id="rId18"/>
    <sheet name="ВС - Свод" sheetId="19" r:id="rId19"/>
    <sheet name="ВО - Баланс" sheetId="20" r:id="rId20"/>
    <sheet name="ВО - Показатели" sheetId="21" r:id="rId21"/>
    <sheet name="ВО - Документы" sheetId="22" r:id="rId22"/>
    <sheet name="ВО - Текремонт" sheetId="23" state="hidden" r:id="rId23"/>
    <sheet name="ВО - Капремонт" sheetId="24" r:id="rId24"/>
    <sheet name="ВО - Энергосбережение" sheetId="25" r:id="rId25"/>
    <sheet name="ВО - Абонент" sheetId="26" state="hidden" r:id="rId26"/>
    <sheet name="ВО - АВР" sheetId="27" state="hidden" r:id="rId27"/>
    <sheet name="ВО - Свод" sheetId="28" r:id="rId28"/>
    <sheet name="ГВС - Баланс" sheetId="29" state="hidden" r:id="rId29"/>
    <sheet name="ГВС - Показатели" sheetId="30" state="hidden" r:id="rId30"/>
    <sheet name="ГВС - Документы" sheetId="31" state="hidden" r:id="rId31"/>
    <sheet name="ГВС - Свод" sheetId="32" state="hidden" r:id="rId32"/>
  </sheets>
  <definedNames>
    <definedName name="AR_checkTitle">'row-analytics'!$H$7</definedName>
    <definedName name="AR_et_check">'row-analytics'!$Q:$Q</definedName>
    <definedName name="AR_et_indicator">'row-analytics'!$P:$P</definedName>
    <definedName name="AR_firstCell">'row-analytics'!$D$6</definedName>
    <definedName name="AR_lastCell">'row-analytics'!$G$10</definedName>
    <definedName name="AR_title">'row-analytics'!$E$4</definedName>
    <definedName name="AR_vision_col">'row-analytics'!$K:$K</definedName>
    <definedName name="AR_vision_row">'row-analytics'!$12:$12</definedName>
    <definedName name="AR_wsVisibleTitle">'row-analytics'!$J$3</definedName>
    <definedName name="CA_checkTitle">'col-analytics'!$D$10</definedName>
    <definedName name="CA_et_check">'col-analytics'!$21:$21</definedName>
    <definedName name="CA_et_check_row">'col-analytics'!$21:$21</definedName>
    <definedName name="CA_et_indicator">'col-analytics'!$20:$20</definedName>
    <definedName name="CA_firstCell">'col-analytics'!$C$7</definedName>
    <definedName name="CA_indicatorTitle">'col-analytics'!$E$8</definedName>
    <definedName name="CA_lastCell">'col-analytics'!$H$9</definedName>
    <definedName name="CA_numTitle">'col-analytics'!$D$8</definedName>
    <definedName name="CA_title">'col-analytics'!$D$5</definedName>
    <definedName name="CA_vision_col">'col-analytics'!$J:$J</definedName>
    <definedName name="CA_vision_row">'col-analytics'!$13:$13</definedName>
    <definedName name="CA_wsVisibleTitle">'col-analytics'!$I$4</definedName>
    <definedName name="et_temp1">'ВС - Документы'!$2:$2</definedName>
    <definedName name="et_temp2">'ВС - Документы'!$9:$9</definedName>
    <definedName name="import_R1_checkTitle">'Общая информация'!$D$50</definedName>
    <definedName name="import_R1_et_1">'Общая информация'!$P:$P</definedName>
    <definedName name="import_R1_et_check">'Общая информация'!$61:$61</definedName>
    <definedName name="import_R1_et_check_row">'Общая информация'!$61:$61</definedName>
    <definedName name="import_R1_et_indicator">'Общая информация'!$60:$60</definedName>
    <definedName name="import_R1_etTitle">'Общая информация'!$F$8</definedName>
    <definedName name="import_R1_firstCell">'Общая информация'!$C$7</definedName>
    <definedName name="import_R1_indicatorTitle">'Общая информация'!$D$8</definedName>
    <definedName name="import_R1_itog">'Общая информация'!$E:$E</definedName>
    <definedName name="import_R1_lastCell">'Общая информация'!$I$49</definedName>
    <definedName name="import_R1_summaryTitle">'Общая информация'!$E$8</definedName>
    <definedName name="import_R1_title">'Общая информация'!$D$5</definedName>
    <definedName name="import_R1_vision_col">'Общая информация'!$K:$K</definedName>
    <definedName name="import_R1_vision_row">'Общая информация'!$53:$53</definedName>
    <definedName name="import_R1_wsVisibleTitle">'Общая информация'!$J$4</definedName>
    <definedName name="import_R10_autoMerge">'ВС - АВР'!$9:$10</definedName>
    <definedName name="import_R10_checkTitle">'ВС - АВР'!$R$10</definedName>
    <definedName name="import_R10_et_1">'ВС - АВР'!$26:$26</definedName>
    <definedName name="import_R10_et_check">'ВС - АВР'!$AA:$AA</definedName>
    <definedName name="import_R10_et_check_col">'ВС - АВР'!$AA:$AA</definedName>
    <definedName name="import_R10_et_indicator">'ВС - АВР'!$Z:$Z</definedName>
    <definedName name="import_R10_firstCell">'ВС - АВР'!$D$8</definedName>
    <definedName name="import_R10_lastCell">'ВС - АВР'!$Q$15</definedName>
    <definedName name="import_R10_title">'ВС - АВР'!$E$6</definedName>
    <definedName name="import_R10_vision_col">'ВС - АВР'!$U:$U</definedName>
    <definedName name="import_R10_vision_row">'ВС - АВР'!$17:$17</definedName>
    <definedName name="import_R10_wsVisibleTitle">'ВС - АВР'!$T$5</definedName>
    <definedName name="import_R11_autoMerge">'ВО - Баланс'!$F$9:$P$10</definedName>
    <definedName name="import_R11_checkTitle">'ВО - Баланс'!$F$40</definedName>
    <definedName name="import_R11_et_1">'ВО - Баланс'!$52:$52</definedName>
    <definedName name="import_R11_et_2">'ВО - Баланс'!$53:$53</definedName>
    <definedName name="import_R11_et_3">'ВО - Баланс'!$V:$V</definedName>
    <definedName name="import_R11_et_check">'ВО - Баланс'!$51:$51</definedName>
    <definedName name="import_R11_et_check_row">'ВО - Баланс'!$51:$51</definedName>
    <definedName name="import_R11_et_indicator">'ВО - Баланс'!$50:$50</definedName>
    <definedName name="import_R11_firstCell">'ВО - Баланс'!$E$8</definedName>
    <definedName name="import_R11_indicatorTitle">'ВО - Баланс'!$G$9</definedName>
    <definedName name="import_R11_lastCell">'ВО - Баланс'!$O$39</definedName>
    <definedName name="import_R11_numTitle">'ВО - Баланс'!$F$9</definedName>
    <definedName name="import_R11_title">'ВО - Баланс'!$F$6</definedName>
    <definedName name="import_R11_vision_col">'ВО - Баланс'!$Q:$Q</definedName>
    <definedName name="import_R11_vision_row">'ВО - Баланс'!$43:$43</definedName>
    <definedName name="import_R11_wsVisibleTitle">'ВО - Баланс'!$P$5</definedName>
    <definedName name="import_R12_autoMerge">'ГВС - Баланс'!$F$9:$P$10</definedName>
    <definedName name="import_R12_checkTitle">'ГВС - Баланс'!$F$43</definedName>
    <definedName name="import_R12_et_1">'ГВС - Баланс'!$55:$55</definedName>
    <definedName name="import_R12_et_2">'ГВС - Баланс'!$56:$56</definedName>
    <definedName name="import_R12_et_3">'ГВС - Баланс'!$V:$V</definedName>
    <definedName name="import_R12_et_check">'ГВС - Баланс'!$54:$54</definedName>
    <definedName name="import_R12_et_check_row">'ГВС - Баланс'!$54:$54</definedName>
    <definedName name="import_R12_et_indicator">'ГВС - Баланс'!$53:$53</definedName>
    <definedName name="import_R12_firstCell">'ГВС - Баланс'!$E$8</definedName>
    <definedName name="import_R12_indicatorTitle">'ГВС - Баланс'!$G$9</definedName>
    <definedName name="import_R12_lastCell">'ГВС - Баланс'!$O$42</definedName>
    <definedName name="import_R12_numTitle">'ГВС - Баланс'!$F$9</definedName>
    <definedName name="import_R12_title">'ГВС - Баланс'!$F$6</definedName>
    <definedName name="import_R12_vision_col">'ГВС - Баланс'!$Q:$Q</definedName>
    <definedName name="import_R12_vision_row">'ГВС - Баланс'!$46:$46</definedName>
    <definedName name="import_R12_wsVisibleTitle">'ГВС - Баланс'!$P$5</definedName>
    <definedName name="import_R13_autoMerge">'ВО - Показатели'!$D$9:$N$10</definedName>
    <definedName name="import_R13_checkTitle">'ВО - Показатели'!$D$37</definedName>
    <definedName name="import_R13_et_1">'ВО - Показатели'!$T:$T</definedName>
    <definedName name="import_R13_et_check">'ВО - Показатели'!$48:$48</definedName>
    <definedName name="import_R13_et_check_row">'ВО - Показатели'!$48:$48</definedName>
    <definedName name="import_R13_et_indicator">'ВО - Показатели'!$47:$47</definedName>
    <definedName name="import_R13_firstCell">'ВО - Показатели'!$C$8</definedName>
    <definedName name="import_R13_indicatorTitle">'ВО - Показатели'!$E$9</definedName>
    <definedName name="import_R13_lastCell">'ВО - Показатели'!$M$36</definedName>
    <definedName name="import_R13_numTitle">'ВО - Показатели'!$D$9</definedName>
    <definedName name="import_R13_title">'ВО - Показатели'!$D$6</definedName>
    <definedName name="import_R13_vision_col">'ВО - Показатели'!$O:$O</definedName>
    <definedName name="import_R13_vision_row">'ВО - Показатели'!$40:$40</definedName>
    <definedName name="import_R13_wsVisibleTitle">'ВО - Показатели'!$N$5</definedName>
    <definedName name="import_R14_autoMerge">'ГВС - Показатели'!$D$9:$N$10</definedName>
    <definedName name="import_R14_checkTitle">'ГВС - Показатели'!$D$28</definedName>
    <definedName name="import_R14_et_1">'ГВС - Показатели'!$T:$T</definedName>
    <definedName name="import_R14_et_check">'ГВС - Показатели'!$39:$39</definedName>
    <definedName name="import_R14_et_check_row">'ГВС - Показатели'!$39:$39</definedName>
    <definedName name="import_R14_et_indicator">'ГВС - Показатели'!$38:$38</definedName>
    <definedName name="import_R14_firstCell">'ГВС - Показатели'!$C$8</definedName>
    <definedName name="import_R14_indicatorTitle">'ГВС - Показатели'!$E$9</definedName>
    <definedName name="import_R14_lastCell">'ГВС - Показатели'!$M$27</definedName>
    <definedName name="import_R14_numTitle">'ГВС - Показатели'!$D$9</definedName>
    <definedName name="import_R14_title">'ГВС - Показатели'!$D$6</definedName>
    <definedName name="import_R14_vision_col">'ГВС - Показатели'!$O:$O</definedName>
    <definedName name="import_R14_vision_row">'ГВС - Показатели'!$31:$31</definedName>
    <definedName name="import_R14_wsVisibleTitle">'ГВС - Показатели'!$N$5</definedName>
    <definedName name="import_R15_autoMerge">'ВО - Документы'!$D$9:$J$10</definedName>
    <definedName name="import_R15_checkTitle">'ВО - Документы'!$D$22</definedName>
    <definedName name="import_R15_et_1">'ВО - Документы'!$P:$P</definedName>
    <definedName name="import_R15_et_check">'ВО - Документы'!$33:$33</definedName>
    <definedName name="import_R15_et_check_row">'ВО - Документы'!$33:$33</definedName>
    <definedName name="import_R15_et_indicator">'ВО - Документы'!$32:$32</definedName>
    <definedName name="import_R15_firstCell">'ВО - Документы'!$C$8</definedName>
    <definedName name="import_R15_indicatorTitle">'ВО - Документы'!$E$9</definedName>
    <definedName name="import_R15_lastCell">'ВО - Документы'!$I$21</definedName>
    <definedName name="import_R15_numTitle">'ВО - Документы'!$D$9</definedName>
    <definedName name="import_R15_title">'ВО - Документы'!$D$6</definedName>
    <definedName name="import_R15_vision_col">'ВО - Документы'!$K:$K</definedName>
    <definedName name="import_R15_vision_row">'ВО - Документы'!$25:$25</definedName>
    <definedName name="import_R15_wsVisibleTitle">'ВО - Документы'!$J$5</definedName>
    <definedName name="import_R16_autoMerge">'ГВС - Документы'!$D$9:$J$10</definedName>
    <definedName name="import_R16_checkTitle">'ГВС - Документы'!$D$19</definedName>
    <definedName name="import_R16_et_1">'ГВС - Документы'!$P:$P</definedName>
    <definedName name="import_R16_et_check">'ГВС - Документы'!$30:$30</definedName>
    <definedName name="import_R16_et_check_row">'ГВС - Документы'!$30:$30</definedName>
    <definedName name="import_R16_et_indicator">'ГВС - Документы'!$29:$29</definedName>
    <definedName name="import_R16_firstCell">'ГВС - Документы'!$C$8</definedName>
    <definedName name="import_R16_indicatorTitle">'ГВС - Документы'!$E$9</definedName>
    <definedName name="import_R16_lastCell">'ГВС - Документы'!$I$18</definedName>
    <definedName name="import_R16_numTitle">'ГВС - Документы'!$D$9</definedName>
    <definedName name="import_R16_title">'ГВС - Документы'!$D$6</definedName>
    <definedName name="import_R16_vision_col">'ГВС - Документы'!$K:$K</definedName>
    <definedName name="import_R16_vision_row">'ГВС - Документы'!$22:$22</definedName>
    <definedName name="import_R16_wsVisibleTitle">'ГВС - Документы'!$J$5</definedName>
    <definedName name="import_R17_autoMerge">'ВО - Текремонт'!$9:$10</definedName>
    <definedName name="import_R17_checkTitle">'ВО - Текремонт'!$AA$10</definedName>
    <definedName name="import_R17_et_1">'ВО - Текремонт'!$26:$26</definedName>
    <definedName name="import_R17_et_check">'ВО - Текремонт'!$AN:$AN</definedName>
    <definedName name="import_R17_et_check_col">'ВО - Текремонт'!$AN:$AN</definedName>
    <definedName name="import_R17_et_indicator">'ВО - Текремонт'!$AM:$AM</definedName>
    <definedName name="import_R17_firstCell">'ВО - Текремонт'!$D$8</definedName>
    <definedName name="import_R17_lastCell">'ВО - Текремонт'!$Z$15</definedName>
    <definedName name="import_R17_title">'ВО - Текремонт'!$E$6</definedName>
    <definedName name="import_R17_vision_col">'ВО - Текремонт'!$AH:$AH</definedName>
    <definedName name="import_R17_vision_row">'ВО - Текремонт'!$17:$17</definedName>
    <definedName name="import_R17_wsVisibleTitle">'ВО - Текремонт'!$AG$5</definedName>
    <definedName name="import_R19_autoMerge">'ВО - Капремонт'!$9:$10</definedName>
    <definedName name="import_R19_checkTitle">'ВО - Капремонт'!$AA$10</definedName>
    <definedName name="import_R19_et_1">'ВО - Капремонт'!$29:$29</definedName>
    <definedName name="import_R19_et_check">'ВО - Капремонт'!$AN:$AN</definedName>
    <definedName name="import_R19_et_check_col">'ВО - Капремонт'!$AN:$AN</definedName>
    <definedName name="import_R19_et_indicator">'ВО - Капремонт'!$AM:$AM</definedName>
    <definedName name="import_R19_firstCell">'ВО - Капремонт'!$D$8</definedName>
    <definedName name="import_R19_lastCell">'ВО - Капремонт'!$Z$18</definedName>
    <definedName name="import_R19_title">'ВО - Капремонт'!$E$6</definedName>
    <definedName name="import_R19_vision_col">'ВО - Капремонт'!$AH:$AH</definedName>
    <definedName name="import_R19_vision_row">'ВО - Капремонт'!$20:$20</definedName>
    <definedName name="import_R19_wsVisibleTitle">'ВО - Капремонт'!$AG$5</definedName>
    <definedName name="import_R2_checkTitle">'Список МО'!$J$7</definedName>
    <definedName name="import_R2_et_1">'Список МО'!$22:$22</definedName>
    <definedName name="import_R2_et_check">'Список МО'!$S:$S</definedName>
    <definedName name="import_R2_et_check_col">'Список МО'!$S:$S</definedName>
    <definedName name="import_R2_et_indicator">'Список МО'!$R:$R</definedName>
    <definedName name="import_R2_firstCell">'Список МО'!$D$6</definedName>
    <definedName name="import_R2_lastCell">'Список МО'!$I$11</definedName>
    <definedName name="import_R2_title">'Список МО'!$E$4</definedName>
    <definedName name="import_R2_vision_col">'Список МО'!$M:$M</definedName>
    <definedName name="import_R2_vision_row">'Список МО'!$13:$13</definedName>
    <definedName name="import_R2_wsVisibleTitle">'Список МО'!$L$3</definedName>
    <definedName name="import_R21_autoMerge">'ВО - Энергосбережение'!$9:$10</definedName>
    <definedName name="import_R21_checkTitle">'ВО - Энергосбережение'!$AA$10</definedName>
    <definedName name="import_R21_et_1">'ВО - Энергосбережение'!$29:$29</definedName>
    <definedName name="import_R21_et_check">'ВО - Энергосбережение'!$AN:$AN</definedName>
    <definedName name="import_R21_et_check_col">'ВО - Энергосбережение'!$AN:$AN</definedName>
    <definedName name="import_R21_et_indicator">'ВО - Энергосбережение'!$AM:$AM</definedName>
    <definedName name="import_R21_firstCell">'ВО - Энергосбережение'!$D$8</definedName>
    <definedName name="import_R21_lastCell">'ВО - Энергосбережение'!$Z$18</definedName>
    <definedName name="import_R21_title">'ВО - Энергосбережение'!$E$6</definedName>
    <definedName name="import_R21_vision_col">'ВО - Энергосбережение'!$AH:$AH</definedName>
    <definedName name="import_R21_vision_row">'ВО - Энергосбережение'!$20:$20</definedName>
    <definedName name="import_R21_wsVisibleTitle">'ВО - Энергосбережение'!$AG$5</definedName>
    <definedName name="import_R23_autoMerge">'ВО - Абонент'!$9:$10</definedName>
    <definedName name="import_R23_checkTitle">'ВО - Абонент'!$AA$10</definedName>
    <definedName name="import_R23_et_1">'ВО - Абонент'!$26:$26</definedName>
    <definedName name="import_R23_et_check">'ВО - Абонент'!$AN:$AN</definedName>
    <definedName name="import_R23_et_check_col">'ВО - Абонент'!$AN:$AN</definedName>
    <definedName name="import_R23_et_indicator">'ВО - Абонент'!$AM:$AM</definedName>
    <definedName name="import_R23_firstCell">'ВО - Абонент'!$D$8</definedName>
    <definedName name="import_R23_lastCell">'ВО - Абонент'!$Z$15</definedName>
    <definedName name="import_R23_title">'ВО - Абонент'!$E$6</definedName>
    <definedName name="import_R23_vision_col">'ВО - Абонент'!$AH:$AH</definedName>
    <definedName name="import_R23_vision_row">'ВО - Абонент'!$17:$17</definedName>
    <definedName name="import_R23_wsVisibleTitle">'ВО - Абонент'!$AG$5</definedName>
    <definedName name="import_R25_autoMerge">'ВО - АВР'!$9:$10</definedName>
    <definedName name="import_R25_checkTitle">'ВО - АВР'!$R$10</definedName>
    <definedName name="import_R25_et_1">'ВО - АВР'!$26:$26</definedName>
    <definedName name="import_R25_et_check">'ВО - АВР'!$AA:$AA</definedName>
    <definedName name="import_R25_et_check_col">'ВО - АВР'!$AA:$AA</definedName>
    <definedName name="import_R25_et_indicator">'ВО - АВР'!$Z:$Z</definedName>
    <definedName name="import_R25_firstCell">'ВО - АВР'!$D$8</definedName>
    <definedName name="import_R25_lastCell">'ВО - АВР'!$Q$15</definedName>
    <definedName name="import_R25_title">'ВО - АВР'!$E$6</definedName>
    <definedName name="import_R25_vision_col">'ВО - АВР'!$U:$U</definedName>
    <definedName name="import_R25_vision_row">'ВО - АВР'!$17:$17</definedName>
    <definedName name="import_R25_wsVisibleTitle">'ВО - АВР'!$T$5</definedName>
    <definedName name="import_R28_autoMerge">'ВС - Свод'!$D$9:$M$10</definedName>
    <definedName name="import_R28_checkTitle">'ВС - Свод'!$D$21</definedName>
    <definedName name="import_R28_et_1">'ВС - Свод'!$S:$S</definedName>
    <definedName name="import_R28_et_check">'ВС - Свод'!$32:$32</definedName>
    <definedName name="import_R28_et_check_row">'ВС - Свод'!$32:$32</definedName>
    <definedName name="import_R28_et_indicator">'ВС - Свод'!$31:$31</definedName>
    <definedName name="import_R28_firstCell">'ВС - Свод'!$C$8</definedName>
    <definedName name="import_R28_indicatorTitle">'ВС - Свод'!$E$9</definedName>
    <definedName name="import_R28_lastCell">'ВС - Свод'!$L$20</definedName>
    <definedName name="import_R28_numTitle">'ВС - Свод'!$D$9</definedName>
    <definedName name="import_R28_title">'ВС - Свод'!$D$6</definedName>
    <definedName name="import_R28_vision_col">'ВС - Свод'!$N:$N</definedName>
    <definedName name="import_R28_vision_row">'ВС - Свод'!$24:$24</definedName>
    <definedName name="import_R28_wsVisibleTitle">'ВС - Свод'!$M$5</definedName>
    <definedName name="import_R29_autoMerge">'ВО - Свод'!$D$9:$M$10</definedName>
    <definedName name="import_R29_checkTitle">'ВО - Свод'!$D$21</definedName>
    <definedName name="import_R29_et_1">'ВО - Свод'!$S:$S</definedName>
    <definedName name="import_R29_et_check">'ВО - Свод'!$32:$32</definedName>
    <definedName name="import_R29_et_check_row">'ВО - Свод'!$32:$32</definedName>
    <definedName name="import_R29_et_indicator">'ВО - Свод'!$31:$31</definedName>
    <definedName name="import_R29_firstCell">'ВО - Свод'!$C$8</definedName>
    <definedName name="import_R29_indicatorTitle">'ВО - Свод'!$E$9</definedName>
    <definedName name="import_R29_lastCell">'ВО - Свод'!$L$20</definedName>
    <definedName name="import_R29_numTitle">'ВО - Свод'!$D$9</definedName>
    <definedName name="import_R29_title">'ВО - Свод'!$D$6</definedName>
    <definedName name="import_R29_vision_col">'ВО - Свод'!$N:$N</definedName>
    <definedName name="import_R29_vision_row">'ВО - Свод'!$24:$24</definedName>
    <definedName name="import_R29_wsVisibleTitle">'ВО - Свод'!$M$5</definedName>
    <definedName name="import_R3_autoMerge">'ВС - Баланс'!$G$9:$Q$10</definedName>
    <definedName name="import_R3_checkTitle">'ВС - Баланс'!$G$47</definedName>
    <definedName name="import_R3_et_1">'ВС - Баланс'!$59:$59</definedName>
    <definedName name="import_R3_et_2">'ВС - Баланс'!$60:$60</definedName>
    <definedName name="import_R3_et_3">'ВС - Баланс'!$61:$61</definedName>
    <definedName name="import_R3_et_4">'ВС - Баланс'!$W:$W</definedName>
    <definedName name="import_R3_et_check">'ВС - Баланс'!$58:$58</definedName>
    <definedName name="import_R3_et_check_row">'ВС - Баланс'!$58:$58</definedName>
    <definedName name="import_R3_et_indicator">'ВС - Баланс'!$57:$57</definedName>
    <definedName name="import_R3_firstCell">'ВС - Баланс'!$F$8</definedName>
    <definedName name="import_R3_indicatorTitle">'ВС - Баланс'!$H$9</definedName>
    <definedName name="import_R3_lastCell">'ВС - Баланс'!$P$46</definedName>
    <definedName name="import_R3_numTitle">'ВС - Баланс'!$G$9</definedName>
    <definedName name="import_R3_title">'ВС - Баланс'!$G$6</definedName>
    <definedName name="import_R3_vision_col">'ВС - Баланс'!$R:$R</definedName>
    <definedName name="import_R3_vision_row">'ВС - Баланс'!$50:$50</definedName>
    <definedName name="import_R3_wsVisibleTitle">'ВС - Баланс'!$Q$5</definedName>
    <definedName name="import_R30_autoMerge">'ГВС - Свод'!$D$9:$M$10</definedName>
    <definedName name="import_R30_checkTitle">'ГВС - Свод'!$D$14</definedName>
    <definedName name="import_R30_et_1">'ГВС - Свод'!$S:$S</definedName>
    <definedName name="import_R30_et_check">'ГВС - Свод'!$25:$25</definedName>
    <definedName name="import_R30_et_check_row">'ГВС - Свод'!$25:$25</definedName>
    <definedName name="import_R30_et_indicator">'ГВС - Свод'!$24:$24</definedName>
    <definedName name="import_R30_firstCell">'ГВС - Свод'!$C$8</definedName>
    <definedName name="import_R30_indicatorTitle">'ГВС - Свод'!$E$9</definedName>
    <definedName name="import_R30_lastCell">'ГВС - Свод'!$L$13</definedName>
    <definedName name="import_R30_numTitle">'ГВС - Свод'!$D$9</definedName>
    <definedName name="import_R30_title">'ГВС - Свод'!$D$6</definedName>
    <definedName name="import_R30_vision_col">'ГВС - Свод'!$N:$N</definedName>
    <definedName name="import_R30_vision_row">'ГВС - Свод'!$17:$17</definedName>
    <definedName name="import_R30_wsVisibleTitle">'ГВС - Свод'!$M$5</definedName>
    <definedName name="import_R31_checkTitle">'Пользователи ВР'!$H$7</definedName>
    <definedName name="import_R31_et_1">'Пользователи ВР'!$28:$28</definedName>
    <definedName name="import_R31_et_check">'Пользователи ВР'!$Q:$Q</definedName>
    <definedName name="import_R31_et_check_col">'Пользователи ВР'!$Q:$Q</definedName>
    <definedName name="import_R31_et_indicator">'Пользователи ВР'!$P:$P</definedName>
    <definedName name="import_R31_etTitle">'Пользователи ВР'!$E$9</definedName>
    <definedName name="import_R31_firstCell">'Пользователи ВР'!$D$6</definedName>
    <definedName name="import_R31_itog">'Пользователи ВР'!$8:$8</definedName>
    <definedName name="import_R31_lastCell">'Пользователи ВР'!$G$17</definedName>
    <definedName name="import_R31_numTitle">'Пользователи ВР'!$E$7</definedName>
    <definedName name="import_R31_summaryTitle">'Пользователи ВР'!$E$8</definedName>
    <definedName name="import_R31_title">'Пользователи ВР'!$E$4</definedName>
    <definedName name="import_R31_vision_col">'Пользователи ВР'!$K:$K</definedName>
    <definedName name="import_R31_vision_row">'Пользователи ВР'!$19:$19</definedName>
    <definedName name="import_R31_wsVisibleTitle">'Пользователи ВР'!$J$3</definedName>
    <definedName name="import_R4_autoMerge">'ВС - Показатели'!$D$9:$N$10</definedName>
    <definedName name="import_R4_checkTitle">'ВС - Показатели'!$D$34</definedName>
    <definedName name="import_R4_et_1">'ВС - Показатели'!$T:$T</definedName>
    <definedName name="import_R4_et_check">'ВС - Показатели'!$45:$45</definedName>
    <definedName name="import_R4_et_check_row">'ВС - Показатели'!$45:$45</definedName>
    <definedName name="import_R4_et_indicator">'ВС - Показатели'!$44:$44</definedName>
    <definedName name="import_R4_firstCell">'ВС - Показатели'!$C$8</definedName>
    <definedName name="import_R4_indicatorTitle">'ВС - Показатели'!$E$9</definedName>
    <definedName name="import_R4_lastCell">'ВС - Показатели'!$M$33</definedName>
    <definedName name="import_R4_numTitle">'ВС - Показатели'!$D$9</definedName>
    <definedName name="import_R4_title">'ВС - Показатели'!$D$6</definedName>
    <definedName name="import_R4_vision_col">'ВС - Показатели'!$O:$O</definedName>
    <definedName name="import_R4_vision_row">'ВС - Показатели'!$37:$37</definedName>
    <definedName name="import_R4_wsVisibleTitle">'ВС - Показатели'!$N$5</definedName>
    <definedName name="import_R5_autoMerge">'ВС - Документы'!$D$9:$J$10</definedName>
    <definedName name="import_R5_checkTitle">'ВС - Документы'!$D$21</definedName>
    <definedName name="import_R5_et_1">'ВС - Документы'!$P:$P</definedName>
    <definedName name="import_R5_et_check">'ВС - Документы'!$32:$32</definedName>
    <definedName name="import_R5_et_check_row">'ВС - Документы'!$32:$32</definedName>
    <definedName name="import_R5_et_indicator">'ВС - Документы'!$31:$31</definedName>
    <definedName name="import_R5_firstCell">'ВС - Документы'!$C$8</definedName>
    <definedName name="import_R5_indicatorTitle">'ВС - Документы'!$E$9</definedName>
    <definedName name="import_R5_lastCell">'ВС - Документы'!$I$20</definedName>
    <definedName name="import_R5_numTitle">'ВС - Документы'!$D$9</definedName>
    <definedName name="import_R5_title">'ВС - Документы'!$D$6</definedName>
    <definedName name="import_R5_vision_col">'ВС - Документы'!$K:$K</definedName>
    <definedName name="import_R5_vision_row">'ВС - Документы'!$24:$24</definedName>
    <definedName name="import_R5_wsVisibleTitle">'ВС - Документы'!$J$5</definedName>
    <definedName name="import_R6_autoMerge">'ВС - Текремонт'!$9:$10</definedName>
    <definedName name="import_R6_checkTitle">'ВС - Текремонт'!$AA$10</definedName>
    <definedName name="import_R6_et_1">'ВС - Текремонт'!$26:$26</definedName>
    <definedName name="import_R6_et_check">'ВС - Текремонт'!$AN:$AN</definedName>
    <definedName name="import_R6_et_check_col">'ВС - Текремонт'!$AN:$AN</definedName>
    <definedName name="import_R6_et_indicator">'ВС - Текремонт'!$AM:$AM</definedName>
    <definedName name="import_R6_firstCell">'ВС - Текремонт'!$D$8</definedName>
    <definedName name="import_R6_lastCell">'ВС - Текремонт'!$Z$15</definedName>
    <definedName name="import_R6_title">'ВС - Текремонт'!$E$6</definedName>
    <definedName name="import_R6_vision_col">'ВС - Текремонт'!$AH:$AH</definedName>
    <definedName name="import_R6_vision_row">'ВС - Текремонт'!$17:$17</definedName>
    <definedName name="import_R6_wsVisibleTitle">'ВС - Текремонт'!$AG$5</definedName>
    <definedName name="import_R7_autoMerge">'ВС - Капремонт'!$9:$10</definedName>
    <definedName name="import_R7_checkTitle">'ВС - Капремонт'!$AA$10</definedName>
    <definedName name="import_R7_et_1">'ВС - Капремонт'!$32:$32</definedName>
    <definedName name="import_R7_et_check">'ВС - Капремонт'!$AN:$AN</definedName>
    <definedName name="import_R7_et_check_col">'ВС - Капремонт'!$AN:$AN</definedName>
    <definedName name="import_R7_et_indicator">'ВС - Капремонт'!$AM:$AM</definedName>
    <definedName name="import_R7_firstCell">'ВС - Капремонт'!$D$8</definedName>
    <definedName name="import_R7_lastCell">'ВС - Капремонт'!$Z$21</definedName>
    <definedName name="import_R7_title">'ВС - Капремонт'!$E$6</definedName>
    <definedName name="import_R7_vision_col">'ВС - Капремонт'!$AH:$AH</definedName>
    <definedName name="import_R7_vision_row">'ВС - Капремонт'!$23:$23</definedName>
    <definedName name="import_R7_wsVisibleTitle">'ВС - Капремонт'!$AG$5</definedName>
    <definedName name="import_R8_autoMerge">'ВС - Энергосбережение'!$9:$10</definedName>
    <definedName name="import_R8_checkTitle">'ВС - Энергосбережение'!$AA$10</definedName>
    <definedName name="import_R8_et_1">'ВС - Энергосбережение'!$32:$32</definedName>
    <definedName name="import_R8_et_check">'ВС - Энергосбережение'!$AN:$AN</definedName>
    <definedName name="import_R8_et_check_col">'ВС - Энергосбережение'!$AN:$AN</definedName>
    <definedName name="import_R8_et_indicator">'ВС - Энергосбережение'!$AM:$AM</definedName>
    <definedName name="import_R8_firstCell">'ВС - Энергосбережение'!$D$8</definedName>
    <definedName name="import_R8_lastCell">'ВС - Энергосбережение'!$Z$21</definedName>
    <definedName name="import_R8_title">'ВС - Энергосбережение'!$E$6</definedName>
    <definedName name="import_R8_vision_col">'ВС - Энергосбережение'!$AH:$AH</definedName>
    <definedName name="import_R8_vision_row">'ВС - Энергосбережение'!$23:$23</definedName>
    <definedName name="import_R8_wsVisibleTitle">'ВС - Энергосбережение'!$AG$5</definedName>
    <definedName name="import_R9_autoMerge">'ВС - Абонент'!$9:$10</definedName>
    <definedName name="import_R9_checkTitle">'ВС - Абонент'!$AA$10</definedName>
    <definedName name="import_R9_et_1">'ВС - Абонент'!$26:$26</definedName>
    <definedName name="import_R9_et_check">'ВС - Абонент'!$AN:$AN</definedName>
    <definedName name="import_R9_et_check_col">'ВС - Абонент'!$AN:$AN</definedName>
    <definedName name="import_R9_et_indicator">'ВС - Абонент'!$AM:$AM</definedName>
    <definedName name="import_R9_firstCell">'ВС - Абонент'!$D$8</definedName>
    <definedName name="import_R9_lastCell">'ВС - Абонент'!$Z$15</definedName>
    <definedName name="import_R9_title">'ВС - Абонент'!$E$6</definedName>
    <definedName name="import_R9_vision_col">'ВС - Абонент'!$AH:$AH</definedName>
    <definedName name="import_R9_vision_row">'ВС - Абонент'!$17:$17</definedName>
    <definedName name="import_R9_wsVisibleTitle">'ВС - Абонент'!$AG$5</definedName>
    <definedName name="LC_checkTitle">'light-col'!$G$7</definedName>
    <definedName name="LC_et_check">'light-col'!$P:$P</definedName>
    <definedName name="LC_et_check_col">'light-col'!$P:$P</definedName>
    <definedName name="LC_et_indicator">'light-col'!$O:$O</definedName>
    <definedName name="LC_etTitle">'light-col'!$E$9</definedName>
    <definedName name="LC_firstCell">'light-col'!$D$6</definedName>
    <definedName name="LC_itog">'light-col'!$8:$8</definedName>
    <definedName name="LC_lastCell">'light-col'!$F$11</definedName>
    <definedName name="LC_numTitle">'light-col'!$E$7</definedName>
    <definedName name="LC_summaryTitle">'light-col'!$E$8</definedName>
    <definedName name="LC_title">'light-col'!$E$4</definedName>
    <definedName name="LC_vision_col">'light-col'!$J:$J</definedName>
    <definedName name="LC_vision_row">'light-col'!$13:$13</definedName>
    <definedName name="LC_wsVisibleTitle">'light-col'!$I$3</definedName>
    <definedName name="logical">SPR!$A$2:$A$3</definedName>
    <definedName name="LR_checkTitle">'light-row'!$D$10</definedName>
    <definedName name="LR_et_check">'light-row'!$21:$21</definedName>
    <definedName name="LR_et_check_row">'light-row'!$21:$21</definedName>
    <definedName name="LR_et_indicator">'light-row'!$20:$20</definedName>
    <definedName name="LR_etTitle">'light-row'!$F$8</definedName>
    <definedName name="LR_firstCell">'light-row'!$C$7</definedName>
    <definedName name="LR_indicatorTitle">'light-row'!$D$8</definedName>
    <definedName name="LR_itog">'light-row'!$E:$E</definedName>
    <definedName name="LR_lastCell">'light-row'!$H$9</definedName>
    <definedName name="LR_summaryTitle">'light-row'!$E$8</definedName>
    <definedName name="LR_title">'light-row'!$D$5</definedName>
    <definedName name="LR_vision_col">'light-row'!$J:$J</definedName>
    <definedName name="LR_vision_row">'light-row'!$13:$13</definedName>
    <definedName name="LR_wsVisibleTitle">'light-row'!$I$4</definedName>
    <definedName name="objectName">Титульный!$C$4</definedName>
    <definedName name="objectNameTitle">Титульный!$B$4</definedName>
    <definedName name="prefix_counter">TEHSHEET!$A$2</definedName>
    <definedName name="spisok_10">SPR!$J$1:$J$2</definedName>
    <definedName name="spisok_11">SPR!$K$1:$K$2</definedName>
    <definedName name="spisok_12">SPR!$L$1:$L$2</definedName>
    <definedName name="spisok_13">SPR!$M$1:$M$2</definedName>
    <definedName name="spisok_14">SPR!$N$1:$N$2</definedName>
    <definedName name="spisok_15">SPR!$O$1:$O$2</definedName>
    <definedName name="spisok_16">SPR!$P$1:$P$2</definedName>
    <definedName name="spisok_17">SPR!$Q$1:$Q$2</definedName>
    <definedName name="spisok_18">SPR!$R$1:$R$2</definedName>
    <definedName name="spisok_19">SPR!$S$1:$S$2</definedName>
    <definedName name="spisok_4">SPR!$D$1:$D$2</definedName>
    <definedName name="spisok_5">SPR!$E$1:$E$2</definedName>
    <definedName name="spisok_6">SPR!$F$1:$F$2</definedName>
    <definedName name="spisok_7">SPR!$G$1:$G$2</definedName>
    <definedName name="spisok_8">SPR!$H$1:$H$2</definedName>
    <definedName name="spisok_9">SPR!$I$1:$I$3</definedName>
    <definedName name="tmpLocale">TEHSHEET!$A$4</definedName>
    <definedName name="tpl_properties">TEHSHEET!$A$6</definedName>
    <definedName name="tpl_username">TEHSHEET!$A$8</definedName>
  </definedNames>
  <calcPr calcId="162913"/>
</workbook>
</file>

<file path=xl/calcChain.xml><?xml version="1.0" encoding="utf-8"?>
<calcChain xmlns="http://schemas.openxmlformats.org/spreadsheetml/2006/main">
  <c r="D7" i="32" l="1"/>
  <c r="N5" i="32"/>
  <c r="D7" i="31"/>
  <c r="K5" i="31"/>
  <c r="I26" i="30"/>
  <c r="H26" i="30"/>
  <c r="G26" i="30"/>
  <c r="I23" i="30"/>
  <c r="H23" i="30"/>
  <c r="I19" i="30"/>
  <c r="H19" i="30"/>
  <c r="I15" i="30"/>
  <c r="H15" i="30"/>
  <c r="I12" i="30"/>
  <c r="H12" i="30"/>
  <c r="D7" i="30"/>
  <c r="O5" i="30"/>
  <c r="K36" i="29"/>
  <c r="J36" i="29"/>
  <c r="I36" i="29"/>
  <c r="K32" i="29"/>
  <c r="J32" i="29"/>
  <c r="I32" i="29"/>
  <c r="K29" i="29"/>
  <c r="J29" i="29"/>
  <c r="I29" i="29"/>
  <c r="K25" i="29"/>
  <c r="K24" i="29" s="1"/>
  <c r="J25" i="29"/>
  <c r="J24" i="29" s="1"/>
  <c r="I25" i="29"/>
  <c r="I24" i="29" s="1"/>
  <c r="K19" i="29"/>
  <c r="J19" i="29"/>
  <c r="I19" i="29"/>
  <c r="K17" i="29"/>
  <c r="J17" i="29"/>
  <c r="I17" i="29"/>
  <c r="K13" i="29"/>
  <c r="K11" i="29" s="1"/>
  <c r="J13" i="29"/>
  <c r="J11" i="29" s="1"/>
  <c r="I13" i="29"/>
  <c r="I11" i="29" s="1"/>
  <c r="F7" i="29"/>
  <c r="Q5" i="29"/>
  <c r="H19" i="28"/>
  <c r="G19" i="28"/>
  <c r="F19" i="28"/>
  <c r="G14" i="28"/>
  <c r="G13" i="28"/>
  <c r="D7" i="28"/>
  <c r="N5" i="28"/>
  <c r="I26" i="27"/>
  <c r="F26" i="27"/>
  <c r="J12" i="27"/>
  <c r="H16" i="28" s="1"/>
  <c r="I12" i="27"/>
  <c r="H12" i="27"/>
  <c r="G16" i="28" s="1"/>
  <c r="G12" i="27"/>
  <c r="F16" i="28" s="1"/>
  <c r="E7" i="27"/>
  <c r="U5" i="27"/>
  <c r="AE26" i="26"/>
  <c r="AD26" i="26"/>
  <c r="AC26" i="26"/>
  <c r="AB26" i="26"/>
  <c r="Q26" i="26"/>
  <c r="I26" i="26"/>
  <c r="F26" i="26"/>
  <c r="J12" i="26"/>
  <c r="H15" i="28" s="1"/>
  <c r="I12" i="26"/>
  <c r="H12" i="26"/>
  <c r="G15" i="28" s="1"/>
  <c r="G12" i="26"/>
  <c r="F15" i="28" s="1"/>
  <c r="E7" i="26"/>
  <c r="AH5" i="26"/>
  <c r="AE29" i="25"/>
  <c r="AD29" i="25"/>
  <c r="AC29" i="25"/>
  <c r="AB29" i="25"/>
  <c r="Q29" i="25"/>
  <c r="I29" i="25"/>
  <c r="F29" i="25"/>
  <c r="AE16" i="25"/>
  <c r="AD16" i="25"/>
  <c r="AC16" i="25"/>
  <c r="AB16" i="25"/>
  <c r="Q16" i="25"/>
  <c r="I16" i="25"/>
  <c r="F16" i="25"/>
  <c r="AE15" i="25"/>
  <c r="AD15" i="25"/>
  <c r="AC15" i="25"/>
  <c r="AB15" i="25"/>
  <c r="Q15" i="25"/>
  <c r="I15" i="25"/>
  <c r="F15" i="25"/>
  <c r="AE14" i="25"/>
  <c r="AD14" i="25"/>
  <c r="AC14" i="25"/>
  <c r="AB14" i="25"/>
  <c r="Q14" i="25"/>
  <c r="I14" i="25"/>
  <c r="I12" i="25" s="1"/>
  <c r="F14" i="25"/>
  <c r="J12" i="25"/>
  <c r="H14" i="28" s="1"/>
  <c r="H12" i="25"/>
  <c r="G12" i="25"/>
  <c r="F14" i="28" s="1"/>
  <c r="E7" i="25"/>
  <c r="AH5" i="25"/>
  <c r="AE29" i="24"/>
  <c r="AD29" i="24"/>
  <c r="AC29" i="24"/>
  <c r="AB29" i="24"/>
  <c r="Q29" i="24"/>
  <c r="I29" i="24"/>
  <c r="F29" i="24"/>
  <c r="AE16" i="24"/>
  <c r="AD16" i="24"/>
  <c r="AC16" i="24"/>
  <c r="AB16" i="24"/>
  <c r="Q16" i="24"/>
  <c r="I16" i="24"/>
  <c r="F16" i="24"/>
  <c r="AE15" i="24"/>
  <c r="AD15" i="24"/>
  <c r="AC15" i="24"/>
  <c r="AB15" i="24"/>
  <c r="Q15" i="24"/>
  <c r="I15" i="24"/>
  <c r="F15" i="24"/>
  <c r="AE14" i="24"/>
  <c r="AD14" i="24"/>
  <c r="AC14" i="24"/>
  <c r="AB14" i="24"/>
  <c r="Q14" i="24"/>
  <c r="I14" i="24"/>
  <c r="I12" i="24" s="1"/>
  <c r="F14" i="24"/>
  <c r="J12" i="24"/>
  <c r="H13" i="28" s="1"/>
  <c r="H12" i="24"/>
  <c r="G12" i="24"/>
  <c r="F13" i="28" s="1"/>
  <c r="E7" i="24"/>
  <c r="AH5" i="24"/>
  <c r="AE26" i="23"/>
  <c r="AD26" i="23"/>
  <c r="AC26" i="23"/>
  <c r="AB26" i="23"/>
  <c r="Q26" i="23"/>
  <c r="I26" i="23"/>
  <c r="F26" i="23"/>
  <c r="J12" i="23"/>
  <c r="H12" i="28" s="1"/>
  <c r="H11" i="28" s="1"/>
  <c r="I12" i="23"/>
  <c r="H12" i="23"/>
  <c r="G12" i="28" s="1"/>
  <c r="G11" i="28" s="1"/>
  <c r="G12" i="23"/>
  <c r="F12" i="28" s="1"/>
  <c r="E7" i="23"/>
  <c r="AH5" i="23"/>
  <c r="D7" i="22"/>
  <c r="K5" i="22"/>
  <c r="I35" i="21"/>
  <c r="H35" i="21"/>
  <c r="G35" i="21"/>
  <c r="I32" i="21"/>
  <c r="H32" i="21"/>
  <c r="I29" i="21"/>
  <c r="H29" i="21"/>
  <c r="I25" i="21"/>
  <c r="H25" i="21"/>
  <c r="I21" i="21"/>
  <c r="H21" i="21"/>
  <c r="I18" i="21"/>
  <c r="H18" i="21"/>
  <c r="I15" i="21"/>
  <c r="H15" i="21"/>
  <c r="I12" i="21"/>
  <c r="H12" i="21"/>
  <c r="D7" i="21"/>
  <c r="O5" i="21"/>
  <c r="K31" i="20"/>
  <c r="J31" i="20"/>
  <c r="I31" i="20"/>
  <c r="K28" i="20"/>
  <c r="J28" i="20"/>
  <c r="I28" i="20"/>
  <c r="K27" i="20"/>
  <c r="K17" i="20" s="1"/>
  <c r="J27" i="20"/>
  <c r="J17" i="20" s="1"/>
  <c r="I27" i="20"/>
  <c r="I17" i="20" s="1"/>
  <c r="K21" i="20"/>
  <c r="J21" i="20"/>
  <c r="I21" i="20"/>
  <c r="K18" i="20"/>
  <c r="J18" i="20"/>
  <c r="I18" i="20"/>
  <c r="K13" i="20"/>
  <c r="K11" i="20" s="1"/>
  <c r="J13" i="20"/>
  <c r="J11" i="20" s="1"/>
  <c r="I13" i="20"/>
  <c r="I11" i="20" s="1"/>
  <c r="F7" i="20"/>
  <c r="Q5" i="20"/>
  <c r="H19" i="19"/>
  <c r="G19" i="19"/>
  <c r="F19" i="19"/>
  <c r="H16" i="19"/>
  <c r="H14" i="19"/>
  <c r="G14" i="19"/>
  <c r="F14" i="19"/>
  <c r="H13" i="19"/>
  <c r="G13" i="19"/>
  <c r="F13" i="19"/>
  <c r="D7" i="19"/>
  <c r="N5" i="19"/>
  <c r="F8" i="16"/>
  <c r="E5" i="16"/>
  <c r="P1" i="16"/>
  <c r="A20" i="15"/>
  <c r="D6" i="15"/>
  <c r="E20" i="14"/>
  <c r="A20" i="14"/>
  <c r="D6" i="14"/>
  <c r="O8" i="13"/>
  <c r="E5" i="13"/>
  <c r="O1" i="13"/>
  <c r="I26" i="12"/>
  <c r="F26" i="12"/>
  <c r="J12" i="12"/>
  <c r="I12" i="12"/>
  <c r="H12" i="12"/>
  <c r="G16" i="19" s="1"/>
  <c r="G12" i="12"/>
  <c r="F16" i="19" s="1"/>
  <c r="E7" i="12"/>
  <c r="U5" i="12"/>
  <c r="AE26" i="11"/>
  <c r="AD26" i="11"/>
  <c r="AC26" i="11"/>
  <c r="AB26" i="11"/>
  <c r="Q26" i="11"/>
  <c r="I26" i="11"/>
  <c r="F26" i="11"/>
  <c r="J12" i="11"/>
  <c r="H15" i="19" s="1"/>
  <c r="I12" i="11"/>
  <c r="H12" i="11"/>
  <c r="G15" i="19" s="1"/>
  <c r="G12" i="11"/>
  <c r="F15" i="19" s="1"/>
  <c r="E7" i="11"/>
  <c r="AH5" i="11"/>
  <c r="AE32" i="10"/>
  <c r="AD32" i="10"/>
  <c r="AC32" i="10"/>
  <c r="AB32" i="10"/>
  <c r="Q32" i="10"/>
  <c r="I32" i="10"/>
  <c r="F32" i="10"/>
  <c r="AE19" i="10"/>
  <c r="AD19" i="10"/>
  <c r="AC19" i="10"/>
  <c r="AB19" i="10"/>
  <c r="Q19" i="10"/>
  <c r="I19" i="10"/>
  <c r="F19" i="10"/>
  <c r="AE18" i="10"/>
  <c r="AD18" i="10"/>
  <c r="AC18" i="10"/>
  <c r="AB18" i="10"/>
  <c r="Q18" i="10"/>
  <c r="I18" i="10"/>
  <c r="F18" i="10"/>
  <c r="AE17" i="10"/>
  <c r="AD17" i="10"/>
  <c r="AC17" i="10"/>
  <c r="AB17" i="10"/>
  <c r="Q17" i="10"/>
  <c r="I17" i="10"/>
  <c r="F17" i="10"/>
  <c r="AE16" i="10"/>
  <c r="AD16" i="10"/>
  <c r="AC16" i="10"/>
  <c r="AB16" i="10"/>
  <c r="Q16" i="10"/>
  <c r="I16" i="10"/>
  <c r="F16" i="10"/>
  <c r="AE15" i="10"/>
  <c r="AD15" i="10"/>
  <c r="AC15" i="10"/>
  <c r="AB15" i="10"/>
  <c r="Q15" i="10"/>
  <c r="I15" i="10"/>
  <c r="I12" i="10" s="1"/>
  <c r="F15" i="10"/>
  <c r="AE14" i="10"/>
  <c r="AD14" i="10"/>
  <c r="AC14" i="10"/>
  <c r="AB14" i="10"/>
  <c r="Q14" i="10"/>
  <c r="I14" i="10"/>
  <c r="F14" i="10"/>
  <c r="J12" i="10"/>
  <c r="H12" i="10"/>
  <c r="G12" i="10"/>
  <c r="E7" i="10"/>
  <c r="AH5" i="10"/>
  <c r="AE32" i="9"/>
  <c r="AD32" i="9"/>
  <c r="AC32" i="9"/>
  <c r="AB32" i="9"/>
  <c r="Q32" i="9"/>
  <c r="I32" i="9"/>
  <c r="F32" i="9"/>
  <c r="AE19" i="9"/>
  <c r="AD19" i="9"/>
  <c r="AC19" i="9"/>
  <c r="AB19" i="9"/>
  <c r="Q19" i="9"/>
  <c r="I19" i="9"/>
  <c r="F19" i="9"/>
  <c r="AE18" i="9"/>
  <c r="AD18" i="9"/>
  <c r="AC18" i="9"/>
  <c r="AB18" i="9"/>
  <c r="Q18" i="9"/>
  <c r="I18" i="9"/>
  <c r="F18" i="9"/>
  <c r="AE17" i="9"/>
  <c r="AD17" i="9"/>
  <c r="AC17" i="9"/>
  <c r="AB17" i="9"/>
  <c r="Q17" i="9"/>
  <c r="I17" i="9"/>
  <c r="F17" i="9"/>
  <c r="AE16" i="9"/>
  <c r="AD16" i="9"/>
  <c r="AC16" i="9"/>
  <c r="AB16" i="9"/>
  <c r="Q16" i="9"/>
  <c r="I16" i="9"/>
  <c r="F16" i="9"/>
  <c r="AE15" i="9"/>
  <c r="AD15" i="9"/>
  <c r="AC15" i="9"/>
  <c r="AB15" i="9"/>
  <c r="Q15" i="9"/>
  <c r="I15" i="9"/>
  <c r="F15" i="9"/>
  <c r="AE14" i="9"/>
  <c r="AD14" i="9"/>
  <c r="AC14" i="9"/>
  <c r="AB14" i="9"/>
  <c r="Q14" i="9"/>
  <c r="I14" i="9"/>
  <c r="I12" i="9" s="1"/>
  <c r="F14" i="9"/>
  <c r="J12" i="9"/>
  <c r="H12" i="9"/>
  <c r="G12" i="9"/>
  <c r="E7" i="9"/>
  <c r="AH5" i="9"/>
  <c r="AE26" i="8"/>
  <c r="AD26" i="8"/>
  <c r="AC26" i="8"/>
  <c r="AB26" i="8"/>
  <c r="Q26" i="8"/>
  <c r="I26" i="8"/>
  <c r="F26" i="8"/>
  <c r="J12" i="8"/>
  <c r="H12" i="19" s="1"/>
  <c r="H11" i="19" s="1"/>
  <c r="I12" i="8"/>
  <c r="H12" i="8"/>
  <c r="G12" i="19" s="1"/>
  <c r="G12" i="8"/>
  <c r="F12" i="19" s="1"/>
  <c r="F11" i="19" s="1"/>
  <c r="E7" i="8"/>
  <c r="AH5" i="8"/>
  <c r="D17" i="7"/>
  <c r="D18" i="7" s="1"/>
  <c r="D19" i="7" s="1"/>
  <c r="K15" i="7"/>
  <c r="K14" i="7"/>
  <c r="K13" i="7"/>
  <c r="K12" i="7"/>
  <c r="K11" i="7"/>
  <c r="D7" i="7"/>
  <c r="K5" i="7"/>
  <c r="I32" i="6"/>
  <c r="H32" i="6"/>
  <c r="G32" i="6"/>
  <c r="I29" i="6"/>
  <c r="H29" i="6"/>
  <c r="I26" i="6"/>
  <c r="H26" i="6"/>
  <c r="D26" i="6"/>
  <c r="D27" i="6" s="1"/>
  <c r="D25" i="6"/>
  <c r="D24" i="6"/>
  <c r="I23" i="6"/>
  <c r="H23" i="6"/>
  <c r="D23" i="6"/>
  <c r="O21" i="6"/>
  <c r="D21" i="6"/>
  <c r="O20" i="6"/>
  <c r="D20" i="6"/>
  <c r="O19" i="6"/>
  <c r="I19" i="6"/>
  <c r="H19" i="6"/>
  <c r="O18" i="6"/>
  <c r="O17" i="6"/>
  <c r="O16" i="6"/>
  <c r="O15" i="6"/>
  <c r="I15" i="6"/>
  <c r="H15" i="6"/>
  <c r="O14" i="6"/>
  <c r="O13" i="6"/>
  <c r="O12" i="6"/>
  <c r="I12" i="6"/>
  <c r="H12" i="6"/>
  <c r="O11" i="6"/>
  <c r="D7" i="6"/>
  <c r="O5" i="6"/>
  <c r="L50" i="5"/>
  <c r="J17" i="26" s="1"/>
  <c r="K17" i="26" s="1"/>
  <c r="L41" i="5"/>
  <c r="K41" i="5"/>
  <c r="J41" i="5"/>
  <c r="L38" i="5"/>
  <c r="K38" i="5"/>
  <c r="J38" i="5"/>
  <c r="L35" i="5"/>
  <c r="L31" i="5" s="1"/>
  <c r="K35" i="5"/>
  <c r="J35" i="5"/>
  <c r="K31" i="5"/>
  <c r="J31" i="5"/>
  <c r="L28" i="5"/>
  <c r="K28" i="5"/>
  <c r="J28" i="5"/>
  <c r="L25" i="5"/>
  <c r="L24" i="5" s="1"/>
  <c r="K25" i="5"/>
  <c r="K24" i="5" s="1"/>
  <c r="J25" i="5"/>
  <c r="J24" i="5" s="1"/>
  <c r="L18" i="5"/>
  <c r="L22" i="5" s="1"/>
  <c r="K18" i="5"/>
  <c r="K22" i="5" s="1"/>
  <c r="J18" i="5"/>
  <c r="J22" i="5" s="1"/>
  <c r="L14" i="5"/>
  <c r="K14" i="5"/>
  <c r="J14" i="5"/>
  <c r="L11" i="5"/>
  <c r="K11" i="5"/>
  <c r="J11" i="5"/>
  <c r="G7" i="5"/>
  <c r="R5" i="5"/>
  <c r="F22" i="4"/>
  <c r="F9" i="4"/>
  <c r="E5" i="4"/>
  <c r="P8" i="3"/>
  <c r="E5" i="3"/>
  <c r="E60" i="2"/>
  <c r="K28" i="2"/>
  <c r="K27" i="2"/>
  <c r="K26" i="2"/>
  <c r="K25" i="2"/>
  <c r="K24" i="2"/>
  <c r="K22" i="2"/>
  <c r="K21" i="2"/>
  <c r="K20" i="2"/>
  <c r="K19" i="2"/>
  <c r="K18" i="2"/>
  <c r="K17" i="2"/>
  <c r="K14" i="2"/>
  <c r="F12" i="2"/>
  <c r="F10" i="2"/>
  <c r="H9" i="30" s="1"/>
  <c r="D6" i="2"/>
  <c r="G11" i="19" l="1"/>
  <c r="F11" i="28"/>
  <c r="I9" i="29"/>
  <c r="I9" i="30"/>
  <c r="I31" i="30"/>
  <c r="J31" i="30" s="1"/>
  <c r="G9" i="21"/>
  <c r="F9" i="22"/>
  <c r="J9" i="29"/>
  <c r="I37" i="6"/>
  <c r="F9" i="19"/>
  <c r="H9" i="21"/>
  <c r="J17" i="27"/>
  <c r="K17" i="27" s="1"/>
  <c r="K9" i="29"/>
  <c r="J37" i="6"/>
  <c r="G9" i="19"/>
  <c r="F9" i="31"/>
  <c r="H9" i="19"/>
  <c r="D29" i="6"/>
  <c r="F9" i="7"/>
  <c r="J23" i="9"/>
  <c r="K23" i="9" s="1"/>
  <c r="J17" i="11"/>
  <c r="K17" i="11" s="1"/>
  <c r="I9" i="20"/>
  <c r="K46" i="29"/>
  <c r="L46" i="29" s="1"/>
  <c r="J23" i="10"/>
  <c r="K23" i="10" s="1"/>
  <c r="D28" i="6"/>
  <c r="K9" i="5"/>
  <c r="M50" i="5"/>
  <c r="J9" i="20"/>
  <c r="F9" i="32"/>
  <c r="L9" i="5"/>
  <c r="K9" i="20"/>
  <c r="J17" i="23"/>
  <c r="K17" i="23" s="1"/>
  <c r="J20" i="24"/>
  <c r="K20" i="24" s="1"/>
  <c r="J20" i="25"/>
  <c r="K20" i="25" s="1"/>
  <c r="F9" i="28"/>
  <c r="H24" i="28"/>
  <c r="I24" i="28" s="1"/>
  <c r="G9" i="32"/>
  <c r="J17" i="8"/>
  <c r="K17" i="8" s="1"/>
  <c r="J17" i="12"/>
  <c r="K17" i="12" s="1"/>
  <c r="K43" i="20"/>
  <c r="L43" i="20" s="1"/>
  <c r="I40" i="21"/>
  <c r="J40" i="21" s="1"/>
  <c r="G9" i="28"/>
  <c r="H9" i="32"/>
  <c r="H24" i="19"/>
  <c r="I24" i="19" s="1"/>
  <c r="J9" i="5"/>
  <c r="G9" i="6"/>
  <c r="H9" i="28"/>
  <c r="G9" i="30"/>
  <c r="H17" i="32"/>
  <c r="I17" i="32" s="1"/>
  <c r="I9" i="6"/>
  <c r="I9" i="21"/>
  <c r="H9" i="6"/>
  <c r="D31" i="6" l="1"/>
  <c r="D30" i="6"/>
</calcChain>
</file>

<file path=xl/comments1.xml><?xml version="1.0" encoding="utf-8"?>
<comments xmlns="http://schemas.openxmlformats.org/spreadsheetml/2006/main">
  <authors>
    <author>Author</author>
  </authors>
  <commentList>
    <comment ref="G9" authorId="0" shapeId="0">
      <text>
        <r>
          <rPr>
            <sz val="9"/>
            <color indexed="81"/>
            <rFont val="Arial"/>
            <family val="2"/>
          </rPr>
          <t>Для незапланированных в производственной программе мероприятий, но фактически выполненных, указывается нулевое значение в этой колонке</t>
        </r>
      </text>
    </comment>
    <comment ref="H9" authorId="0" shapeId="0">
      <text>
        <r>
          <rPr>
            <sz val="9"/>
            <color indexed="81"/>
            <rFont val="Arial"/>
            <family val="2"/>
          </rPr>
          <t>Если запланированное в производственной программе мероприятие не было выполнено, указывается нулевое значение в этой колонке</t>
        </r>
      </text>
    </comment>
    <comment ref="L9" authorId="0" shapeId="0">
      <text>
        <r>
          <rPr>
            <sz val="9"/>
            <color indexed="81"/>
            <rFont val="Arial"/>
            <family val="2"/>
          </rPr>
          <t>В случае выполнения меньшего или большего планируемого производственной программой объема работ, в этой колонке подробно описываете отличие от плана</t>
        </r>
      </text>
    </comment>
    <comment ref="J10" authorId="0" shapeId="0">
      <text>
        <r>
          <rPr>
            <sz val="9"/>
            <color indexed="81"/>
            <rFont val="Arial"/>
            <family val="2"/>
          </rPr>
          <t>Для незапланированных в производственной программе мероприятий, но фактически выполненных, указывается нулевое значение в этой колонке</t>
        </r>
      </text>
    </comment>
  </commentList>
</comments>
</file>

<file path=xl/comments10.xml><?xml version="1.0" encoding="utf-8"?>
<comments xmlns="http://schemas.openxmlformats.org/spreadsheetml/2006/main">
  <authors>
    <author>Author</author>
  </authors>
  <commentList>
    <comment ref="G9" authorId="0" shapeId="0">
      <text>
        <r>
          <rPr>
            <sz val="9"/>
            <color indexed="81"/>
            <rFont val="Arial"/>
            <family val="2"/>
          </rPr>
          <t>Для незапланированных в производственной программе мероприятий, но фактически выполненных, указывается нулевое значение в этой колонке</t>
        </r>
      </text>
    </comment>
    <comment ref="H9" authorId="0" shapeId="0">
      <text>
        <r>
          <rPr>
            <sz val="9"/>
            <color indexed="81"/>
            <rFont val="Arial"/>
            <family val="2"/>
          </rPr>
          <t>Если запланированное в производственной программе мероприятие не было выполнено, указывается нулевое значение в этой колонке</t>
        </r>
      </text>
    </comment>
    <comment ref="L9" authorId="0" shapeId="0">
      <text>
        <r>
          <rPr>
            <sz val="9"/>
            <color indexed="81"/>
            <rFont val="Arial"/>
            <family val="2"/>
          </rPr>
          <t>В случае выполнения меньшего или большего планируемого производственной программой объема работ, в этой колонке подробно описываете отличие от плана</t>
        </r>
      </text>
    </comment>
    <comment ref="M9" authorId="0" shapeId="0">
      <text>
        <r>
          <rPr>
            <sz val="9"/>
            <color indexed="81"/>
            <rFont val="Arial"/>
            <family val="2"/>
          </rPr>
          <t>форма в формате ХL  на листе "Общая  информация"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G9" authorId="0" shapeId="0">
      <text>
        <r>
          <rPr>
            <sz val="9"/>
            <color indexed="81"/>
            <rFont val="Arial"/>
            <family val="2"/>
          </rPr>
          <t>Для незапланированных в производственной программе мероприятий, но фактически выполненных, указывается нулевое значение в этой колонке</t>
        </r>
      </text>
    </comment>
    <comment ref="H9" authorId="0" shapeId="0">
      <text>
        <r>
          <rPr>
            <sz val="9"/>
            <color indexed="81"/>
            <rFont val="Arial"/>
            <family val="2"/>
          </rPr>
          <t>Если запланированное в производственной программе мероприятие не было выполнено, указывается нулевое значение в этой колонке</t>
        </r>
      </text>
    </comment>
    <comment ref="L9" authorId="0" shapeId="0">
      <text>
        <r>
          <rPr>
            <sz val="9"/>
            <color indexed="81"/>
            <rFont val="Arial"/>
            <family val="2"/>
          </rPr>
          <t>В случае выполнения меньшего или большего планируемого производственной программой объема работ, в этой колонке подробно описываете отличие от плана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G9" authorId="0" shapeId="0">
      <text>
        <r>
          <rPr>
            <sz val="9"/>
            <color indexed="81"/>
            <rFont val="Arial"/>
            <family val="2"/>
          </rPr>
          <t>Для незапланированных в производственной программе мероприятий, но фактически выполненных, указывается нулевое значение в этой колонке</t>
        </r>
      </text>
    </comment>
    <comment ref="H9" authorId="0" shapeId="0">
      <text>
        <r>
          <rPr>
            <sz val="9"/>
            <color indexed="81"/>
            <rFont val="Arial"/>
            <family val="2"/>
          </rPr>
          <t>Если запланированное в производственной программе мероприятие не было выполнено, указывается нулевое значение в этой колонке</t>
        </r>
      </text>
    </comment>
    <comment ref="L9" authorId="0" shapeId="0">
      <text>
        <r>
          <rPr>
            <sz val="9"/>
            <color indexed="81"/>
            <rFont val="Arial"/>
            <family val="2"/>
          </rPr>
          <t>В случае выполнения меньшего или большего планируемого производственной программой объема работ, в этой колонке подробно описываете отличие от плана</t>
        </r>
      </text>
    </comment>
    <comment ref="J10" authorId="0" shapeId="0">
      <text>
        <r>
          <rPr>
            <sz val="9"/>
            <color indexed="81"/>
            <rFont val="Arial"/>
            <family val="2"/>
          </rPr>
          <t>Для незапланированных в производственной программе мероприятий, но фактически выполненных, указывается нулевое значение в этой колонке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G9" authorId="0" shapeId="0">
      <text>
        <r>
          <rPr>
            <sz val="9"/>
            <color indexed="81"/>
            <rFont val="Arial"/>
            <family val="2"/>
          </rPr>
          <t>Для незапланированных в производственной программе мероприятий, но фактически выполненных, указывается нулевое значение в этой колонке</t>
        </r>
      </text>
    </comment>
    <comment ref="H9" authorId="0" shapeId="0">
      <text>
        <r>
          <rPr>
            <sz val="9"/>
            <color indexed="81"/>
            <rFont val="Arial"/>
            <family val="2"/>
          </rPr>
          <t>Если запланированное в производственной программе мероприятие не было выполнено, указывается нулевое значение в этой колонке</t>
        </r>
      </text>
    </comment>
    <comment ref="L9" authorId="0" shapeId="0">
      <text>
        <r>
          <rPr>
            <sz val="9"/>
            <color indexed="81"/>
            <rFont val="Arial"/>
            <family val="2"/>
          </rPr>
          <t>В случае выполнения меньшего или большего планируемого производственной программой объема работ, в этой колонке подробно описываете отличие от плана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G9" authorId="0" shapeId="0">
      <text>
        <r>
          <rPr>
            <sz val="9"/>
            <color indexed="81"/>
            <rFont val="Arial"/>
            <family val="2"/>
          </rPr>
          <t>Для незапланированных в производственной программе мероприятий, но фактически выполненных, указывается нулевое значение в этой колонке</t>
        </r>
      </text>
    </comment>
    <comment ref="H9" authorId="0" shapeId="0">
      <text>
        <r>
          <rPr>
            <sz val="9"/>
            <color indexed="81"/>
            <rFont val="Arial"/>
            <family val="2"/>
          </rPr>
          <t>Если запланированное в производственной программе мероприятие не было выполнено, указывается нулевое значение в этой колонке</t>
        </r>
      </text>
    </comment>
    <comment ref="L9" authorId="0" shapeId="0">
      <text>
        <r>
          <rPr>
            <sz val="9"/>
            <color indexed="81"/>
            <rFont val="Arial"/>
            <family val="2"/>
          </rPr>
          <t>В случае выполнения меньшего или большего планируемого производственной программой объема работ, в этой колонке подробно описываете отличие от плана</t>
        </r>
      </text>
    </comment>
    <comment ref="M9" authorId="0" shapeId="0">
      <text>
        <r>
          <rPr>
            <sz val="9"/>
            <color indexed="81"/>
            <rFont val="Arial"/>
            <family val="2"/>
          </rPr>
          <t>форма в формате ХL  на листе "Общая  информация"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G9" authorId="0" shapeId="0">
      <text>
        <r>
          <rPr>
            <sz val="9"/>
            <color indexed="81"/>
            <rFont val="Arial"/>
            <family val="2"/>
          </rPr>
          <t>Для незапланированных в производственной программе мероприятий, но фактически выполненных, указывается нулевое значение в этой колонке</t>
        </r>
      </text>
    </comment>
    <comment ref="H9" authorId="0" shapeId="0">
      <text>
        <r>
          <rPr>
            <sz val="9"/>
            <color indexed="81"/>
            <rFont val="Arial"/>
            <family val="2"/>
          </rPr>
          <t>Если запланированное в производственной программе мероприятие не было выполнено, указывается нулевое значение в этой колонке</t>
        </r>
      </text>
    </comment>
    <comment ref="L9" authorId="0" shapeId="0">
      <text>
        <r>
          <rPr>
            <sz val="9"/>
            <color indexed="81"/>
            <rFont val="Arial"/>
            <family val="2"/>
          </rPr>
          <t>В случае выполнения меньшего или большего планируемого производственной программой объема работ, в этой колонке подробно описываете отличие от плана</t>
        </r>
      </text>
    </comment>
  </commentList>
</comments>
</file>

<file path=xl/comments7.xml><?xml version="1.0" encoding="utf-8"?>
<comments xmlns="http://schemas.openxmlformats.org/spreadsheetml/2006/main">
  <authors>
    <author>Author</author>
  </authors>
  <commentList>
    <comment ref="G9" authorId="0" shapeId="0">
      <text>
        <r>
          <rPr>
            <sz val="9"/>
            <color indexed="81"/>
            <rFont val="Arial"/>
            <family val="2"/>
          </rPr>
          <t>Для незапланированных в производственной программе мероприятий, но фактически выполненных, указывается нулевое значение в этой колонке</t>
        </r>
      </text>
    </comment>
    <comment ref="H9" authorId="0" shapeId="0">
      <text>
        <r>
          <rPr>
            <sz val="9"/>
            <color indexed="81"/>
            <rFont val="Arial"/>
            <family val="2"/>
          </rPr>
          <t>Если запланированное в производственной программе мероприятие не было выполнено, указывается нулевое значение в этой колонке</t>
        </r>
      </text>
    </comment>
    <comment ref="L9" authorId="0" shapeId="0">
      <text>
        <r>
          <rPr>
            <sz val="9"/>
            <color indexed="81"/>
            <rFont val="Arial"/>
            <family val="2"/>
          </rPr>
          <t>В случае выполнения меньшего или большего планируемого производственной программой объема работ, в этой колонке подробно описываете отличие от плана</t>
        </r>
      </text>
    </comment>
  </commentList>
</comments>
</file>

<file path=xl/comments8.xml><?xml version="1.0" encoding="utf-8"?>
<comments xmlns="http://schemas.openxmlformats.org/spreadsheetml/2006/main">
  <authors>
    <author>Author</author>
  </authors>
  <commentList>
    <comment ref="G9" authorId="0" shapeId="0">
      <text>
        <r>
          <rPr>
            <sz val="9"/>
            <color indexed="81"/>
            <rFont val="Arial"/>
            <family val="2"/>
          </rPr>
          <t>Для незапланированных в производственной программе мероприятий, но фактически выполненных, указывается нулевое значение в этой колонке</t>
        </r>
      </text>
    </comment>
    <comment ref="H9" authorId="0" shapeId="0">
      <text>
        <r>
          <rPr>
            <sz val="9"/>
            <color indexed="81"/>
            <rFont val="Arial"/>
            <family val="2"/>
          </rPr>
          <t>Если запланированное в производственной программе мероприятие не было выполнено, указывается нулевое значение в этой колонке</t>
        </r>
      </text>
    </comment>
    <comment ref="L9" authorId="0" shapeId="0">
      <text>
        <r>
          <rPr>
            <sz val="9"/>
            <color indexed="81"/>
            <rFont val="Arial"/>
            <family val="2"/>
          </rPr>
          <t>В случае выполнения меньшего или большего планируемого производственной программой объема работ, в этой колонке подробно описываете отличие от плана</t>
        </r>
      </text>
    </comment>
  </commentList>
</comments>
</file>

<file path=xl/comments9.xml><?xml version="1.0" encoding="utf-8"?>
<comments xmlns="http://schemas.openxmlformats.org/spreadsheetml/2006/main">
  <authors>
    <author>Author</author>
  </authors>
  <commentList>
    <comment ref="G9" authorId="0" shapeId="0">
      <text>
        <r>
          <rPr>
            <sz val="9"/>
            <color indexed="81"/>
            <rFont val="Arial"/>
            <family val="2"/>
          </rPr>
          <t>Для незапланированных в производственной программе мероприятий, но фактически выполненных, указывается нулевое значение в этой колонке</t>
        </r>
      </text>
    </comment>
    <comment ref="H9" authorId="0" shapeId="0">
      <text>
        <r>
          <rPr>
            <sz val="9"/>
            <color indexed="81"/>
            <rFont val="Arial"/>
            <family val="2"/>
          </rPr>
          <t>Если запланированное в производственной программе мероприятие не было выполнено, указывается нулевое значение в этой колонке</t>
        </r>
      </text>
    </comment>
    <comment ref="L9" authorId="0" shapeId="0">
      <text>
        <r>
          <rPr>
            <sz val="9"/>
            <color indexed="81"/>
            <rFont val="Arial"/>
            <family val="2"/>
          </rPr>
          <t>В случае выполнения меньшего или большего планируемого производственной программой объема работ, в этой колонке подробно описываете отличие от плана</t>
        </r>
      </text>
    </comment>
  </commentList>
</comments>
</file>

<file path=xl/sharedStrings.xml><?xml version="1.0" encoding="utf-8"?>
<sst xmlns="http://schemas.openxmlformats.org/spreadsheetml/2006/main" count="3082" uniqueCount="461">
  <si>
    <t>Код шаблона: PR.PROG.FACT.3.23</t>
  </si>
  <si>
    <t>Фактический отчет о реализации производственных программ</t>
  </si>
  <si>
    <t>.</t>
  </si>
  <si>
    <t>Объект отчётности</t>
  </si>
  <si>
    <t>МУП г. Горячий Ключ "Водоканал" ИНН: 2305028371, КПП: 230501001</t>
  </si>
  <si>
    <t>Отчётный период</t>
  </si>
  <si>
    <t>2024 г.</t>
  </si>
  <si>
    <t>EXPORT</t>
  </si>
  <si>
    <t>%NOLOAD%</t>
  </si>
  <si>
    <t/>
  </si>
  <si>
    <t>%NUMBER%</t>
  </si>
  <si>
    <t>Показатель</t>
  </si>
  <si>
    <t>Итого</t>
  </si>
  <si>
    <t>1</t>
  </si>
  <si>
    <t>Добавить</t>
  </si>
  <si>
    <t>Эталон</t>
  </si>
  <si>
    <t>Субъект РФ</t>
  </si>
  <si>
    <t>Краснодарский край</t>
  </si>
  <si>
    <t>Год</t>
  </si>
  <si>
    <t>Организация</t>
  </si>
  <si>
    <t>Признак филиала</t>
  </si>
  <si>
    <t>нет</t>
  </si>
  <si>
    <t>Наименование филиала</t>
  </si>
  <si>
    <t>Вид деятельности</t>
  </si>
  <si>
    <t>Холодное водоснабжение</t>
  </si>
  <si>
    <t>да</t>
  </si>
  <si>
    <t>Вид воды</t>
  </si>
  <si>
    <t>Питьевая</t>
  </si>
  <si>
    <t>Мероприятия текущего ремонта ХВС</t>
  </si>
  <si>
    <t>Мероприятия капитального ремонта ХВС</t>
  </si>
  <si>
    <t>Мероприятия энергосбережения ХВС</t>
  </si>
  <si>
    <t>Мероприятия по улучшению качества для абонентов ХВС</t>
  </si>
  <si>
    <t>Мероприятия АВР ХВС</t>
  </si>
  <si>
    <t>Водоотведение</t>
  </si>
  <si>
    <t>Мероприятия текущего ремонта ВО</t>
  </si>
  <si>
    <t>Мероприятия капитального ремонта ВО</t>
  </si>
  <si>
    <t>Мероприятия энергосбережения ВО</t>
  </si>
  <si>
    <t>Мероприятия по улучшению качества для абонентов ВО</t>
  </si>
  <si>
    <t>Мероприятия АВР ВО</t>
  </si>
  <si>
    <t>Горячее водоснабжение</t>
  </si>
  <si>
    <t>Адрес организации</t>
  </si>
  <si>
    <t>Юридический адрес</t>
  </si>
  <si>
    <t>353290, Краснодарский Край, г. Горячий Ключ, ул. Ленина, 196</t>
  </si>
  <si>
    <t>Почтовый адрес</t>
  </si>
  <si>
    <t>Руководитель</t>
  </si>
  <si>
    <t>Фамилия, имя, отчество (руководитель)</t>
  </si>
  <si>
    <t>Французов Родион Захарович</t>
  </si>
  <si>
    <t>Должность (руководитель)</t>
  </si>
  <si>
    <t>директор</t>
  </si>
  <si>
    <t>(код) номер телефона (руководитель)</t>
  </si>
  <si>
    <t>8(86159)4-34-50</t>
  </si>
  <si>
    <t>Главный бухгалтер</t>
  </si>
  <si>
    <t>Фамилия, имя, отчество (главбух)</t>
  </si>
  <si>
    <t>Домрачева Марина Николаевна</t>
  </si>
  <si>
    <t>(код) номер телефона (главбух)</t>
  </si>
  <si>
    <t>8(86159)4-34-49</t>
  </si>
  <si>
    <t>Должностное лицо, ответственное за составление формы</t>
  </si>
  <si>
    <t>Фамилия, имя, отчество</t>
  </si>
  <si>
    <t>Главный экономист</t>
  </si>
  <si>
    <t>Должность</t>
  </si>
  <si>
    <t>(код) номер телефона</t>
  </si>
  <si>
    <t>e-mail</t>
  </si>
  <si>
    <t>vodokanalGK@yandex.ru</t>
  </si>
  <si>
    <t>Аварийно-восстановительный ремонт (АВР)</t>
  </si>
  <si>
    <t>форма отчета (скачать форму АВР)</t>
  </si>
  <si>
    <t>https://rek.krasnodar.ru/activity/proizvodstvennye-programmy/345912</t>
  </si>
  <si>
    <t>форма отчета (сслылка на заполненную форму АВР)</t>
  </si>
  <si>
    <t>https://data-platform.ru/lk/files/Files/leQhKe/75d65871-973a-4158-9d1f-d3bab597ba0f/Форма АВР (1).xls</t>
  </si>
  <si>
    <t>Инструкция</t>
  </si>
  <si>
    <t>https://rek.krasnodar.ru/eias/otvety-na-chasto-zadavaemye-voprosy</t>
  </si>
  <si>
    <t>Логин</t>
  </si>
  <si>
    <t>Логины, кому доступна версия регулятора</t>
  </si>
  <si>
    <t>№ п/п</t>
  </si>
  <si>
    <t>apustovit</t>
  </si>
  <si>
    <t>2</t>
  </si>
  <si>
    <t>vshalayko</t>
  </si>
  <si>
    <t>3</t>
  </si>
  <si>
    <t>vnazarov1</t>
  </si>
  <si>
    <t>4</t>
  </si>
  <si>
    <t>vdzuba</t>
  </si>
  <si>
    <t>5</t>
  </si>
  <si>
    <t>ekoktash</t>
  </si>
  <si>
    <t>6</t>
  </si>
  <si>
    <t>N.melnikova</t>
  </si>
  <si>
    <t xml:space="preserve"> </t>
  </si>
  <si>
    <t>%DYNAMICS%</t>
  </si>
  <si>
    <t>×</t>
  </si>
  <si>
    <t>Муниципальный район</t>
  </si>
  <si>
    <t>ОКТМО</t>
  </si>
  <si>
    <t>Список муниципальных образований, в которых организация оказывает свои услуги</t>
  </si>
  <si>
    <t>Муниципальное образование</t>
  </si>
  <si>
    <t>Муниципальный округ город Горячий Ключ</t>
  </si>
  <si>
    <t>3504000</t>
  </si>
  <si>
    <t>Фактический</t>
  </si>
  <si>
    <t>Утверждено</t>
  </si>
  <si>
    <t>Факт организации</t>
  </si>
  <si>
    <t>Факт регулятора</t>
  </si>
  <si>
    <t>Раздел 1. Баланс водоснабжения</t>
  </si>
  <si>
    <t>Единица измерения</t>
  </si>
  <si>
    <t>Комментарий регулятора</t>
  </si>
  <si>
    <t>+</t>
  </si>
  <si>
    <t>Объем поднятой воды (всего), в том числе:</t>
  </si>
  <si>
    <t>тыс. куб.м</t>
  </si>
  <si>
    <t>из поверхностных водоисточников</t>
  </si>
  <si>
    <t>1.1</t>
  </si>
  <si>
    <t>из подземных водоисточников</t>
  </si>
  <si>
    <t>1.2</t>
  </si>
  <si>
    <t>Объем покупной воды (всего) в том числе по контрагентам</t>
  </si>
  <si>
    <t>2.0</t>
  </si>
  <si>
    <t>Объем воды, пропущенной через очистные сооружения</t>
  </si>
  <si>
    <t>Объем отпуска воды в сеть</t>
  </si>
  <si>
    <t>Объем питьевой воды, поданной в сеть</t>
  </si>
  <si>
    <t>4.1</t>
  </si>
  <si>
    <t>Объем технической воды, поданной в сеть</t>
  </si>
  <si>
    <t>4.2</t>
  </si>
  <si>
    <t>Объем нормативных неучтенных расходов и потерь воды</t>
  </si>
  <si>
    <t>Уровень нормативных неучтенных расходов и потерь воды в процентах</t>
  </si>
  <si>
    <t>%</t>
  </si>
  <si>
    <t>Объем воды, используемый на собственные производственно-технические нужды (для неспециализированных организаций)</t>
  </si>
  <si>
    <t>Объем реализации товаров и услуг (всего), в том числе</t>
  </si>
  <si>
    <t>Объем реализации питьевой воды</t>
  </si>
  <si>
    <t>8.1</t>
  </si>
  <si>
    <t>По приборам учета (питьевая)</t>
  </si>
  <si>
    <t>8.1.1</t>
  </si>
  <si>
    <t>По нормативам потребления (питьевая)</t>
  </si>
  <si>
    <t>8.1.2</t>
  </si>
  <si>
    <t>Объем реализации технической воды</t>
  </si>
  <si>
    <t>8.2</t>
  </si>
  <si>
    <t>По приборам учета (техническая)</t>
  </si>
  <si>
    <t>8.2.1</t>
  </si>
  <si>
    <t>По нормативам потребления (техническая)</t>
  </si>
  <si>
    <t>8.2.2</t>
  </si>
  <si>
    <t>Объем реализации товаров и услуг по категориям абонентов (всего), в том числе</t>
  </si>
  <si>
    <t>Населению</t>
  </si>
  <si>
    <t>9.1</t>
  </si>
  <si>
    <t>Бюджетным потребителям</t>
  </si>
  <si>
    <t>9.2</t>
  </si>
  <si>
    <t>Прочим потребителям</t>
  </si>
  <si>
    <t>9.3</t>
  </si>
  <si>
    <t>Другим организациям, осуществляющим водоснабжение</t>
  </si>
  <si>
    <t>9.4</t>
  </si>
  <si>
    <t>9.4.0</t>
  </si>
  <si>
    <t>Объем реализации товаров и услуг в разрезе по муниципальным образованиям</t>
  </si>
  <si>
    <t>10.0</t>
  </si>
  <si>
    <t>Объем воды, отпускаемой новым абонентам</t>
  </si>
  <si>
    <t>Увеличение отпуска питьевой воды в связи с подключением абонентов</t>
  </si>
  <si>
    <t>11.1</t>
  </si>
  <si>
    <t>Снижение отпуска питьевой воды в связи с прекращением водоснабжения</t>
  </si>
  <si>
    <t>11.2</t>
  </si>
  <si>
    <t>Изменение объема отпуска питьевой воды в связи с изменением нормативов потребления и установкой приборов учета</t>
  </si>
  <si>
    <t>Темп изменения потребления воды</t>
  </si>
  <si>
    <t xml:space="preserve"> /  / </t>
  </si>
  <si>
    <t xml:space="preserve"> ИНН: КПП:</t>
  </si>
  <si>
    <t>Раздел 5. Показатели надежности, качества, энергетической эффективности объектов централизованных систем холодного водоснабжения</t>
  </si>
  <si>
    <t>Показатели качества питьевой воды</t>
  </si>
  <si>
    <t>Доля проб питьевой воды, подаваемой с источников водоснабжения в распределительную водопроводную сеть, не соответствующих установленным требованиям, в общем объеме проб, отобранных по результатам производственного контроля качества питьевой воды</t>
  </si>
  <si>
    <t>Количество проб питьевой воды, отобранных по результатам производственного контроля, не соответствующих установленным требованиям</t>
  </si>
  <si>
    <t>ед.</t>
  </si>
  <si>
    <t>Общее количество отобранных проб (источник)</t>
  </si>
  <si>
    <t>Доля проб питьевой воды в распределительной водопроводной сети, не соответствующих установленным требованиям, в общем объеме проб, отобранных по результатам производственного контроля качества питьевой воды</t>
  </si>
  <si>
    <t>Количество проб питьевой воды в распределительной водопроводной сети, отобранных по результатам производственного контроля качества питьевой воды, не соответствующих установленным требованиям</t>
  </si>
  <si>
    <t>2.1</t>
  </si>
  <si>
    <t>Общее количество отобранных проб (сеть)</t>
  </si>
  <si>
    <t>2.2</t>
  </si>
  <si>
    <t>Показатели надежности и бесперебойности водоснабжения</t>
  </si>
  <si>
    <t>Количество перерывов в подаче воды, произошедших в результате аварий, повреждений и иных технологических нарушений в расчете на протяженность водопроводной сети в год</t>
  </si>
  <si>
    <t>ед./км</t>
  </si>
  <si>
    <t>Количество перерывов в подаче воды, произошедших в результате аварий, повреждений и иных технологических нарушений на объектах централизованной системы холодного водоснабжения</t>
  </si>
  <si>
    <t>Протяженность водопроводной сети</t>
  </si>
  <si>
    <t>км</t>
  </si>
  <si>
    <t>Показатели эффективности использования ресурсов</t>
  </si>
  <si>
    <t>Доля потерь воды в централизованных системах водоснабжения при ее транспортировке в общем объеме, поданной в водопроводную сеть</t>
  </si>
  <si>
    <t>Объем потерь воды в централизованных системах водоснабжения при ее транспортировке</t>
  </si>
  <si>
    <t>тыс. м3</t>
  </si>
  <si>
    <t>Общий объем воды, поданной в водопроводную сеть</t>
  </si>
  <si>
    <t>Удельный расход электрической энергии, потребляемой в технологическом процессе подготовки питьевой воды, на единицу объема воды, отпускаемой в сеть</t>
  </si>
  <si>
    <t xml:space="preserve">кВт*ч/куб.м </t>
  </si>
  <si>
    <t>Общее количество электрической энергии, потребляемой в соответствующем технологическом процессе (водоподготовка)</t>
  </si>
  <si>
    <t>тыс. кВт*ч</t>
  </si>
  <si>
    <t>Общий объем питьевой воды, в отношении которой осуществляется водоподготовка</t>
  </si>
  <si>
    <t>Удельный расход электрической энергии, потребляемой в технологическом процессе транспортировки питьевой воды, на единицу объема транспортируемой питьевой воды</t>
  </si>
  <si>
    <t>Общее количество электрической энергии, потребляемой в соответствующем технологическом процессе (транспортировка)</t>
  </si>
  <si>
    <t>Общий объем транспортируемой питьевой воды</t>
  </si>
  <si>
    <t>Наименование МР</t>
  </si>
  <si>
    <t>Документы по холодному водоснабжению</t>
  </si>
  <si>
    <t>Доля проб питьевой воды, подаваемой с источников водоснабжения в распределительную водопроводную сеть, не соответствующих установленным требованиям, в общем объеме проб, отобранных по результатам производственного контроля качества питьевой воды, %</t>
  </si>
  <si>
    <t>https://data-platform.ru/lk/files/Files/leQhKe/52cea5eb-9a8d-47a1-a698-05a54ae988ea/справка контроля качества воды 2024г.pdf</t>
  </si>
  <si>
    <t>https://data-platform.ru/lk/files/Files/leQhKe/ca2bb613-71a2-4224-987d-748d7f87cc56/справка качества воды 2024.pdf</t>
  </si>
  <si>
    <t>https://data-platform.ru/lk/files/Files/leQhKe/5ae8ab97-f470-4eb2-849a-3faa8defecb6/количество порывов в 2024г.pdf</t>
  </si>
  <si>
    <t>https://data-platform.ru/lk/files/Files/leQhKe/24e8bd20-5283-4087-b995-0ad7561a4886/справка подъемы воды 2024г.pdf</t>
  </si>
  <si>
    <t>https://data-platform.ru/lk/files/Files/leQhKe/16a59a53-505e-413b-8ea0-8905d6599738/справка по расходу электроэнергии 2024г.pdf</t>
  </si>
  <si>
    <t>Финансовые потребности на реализацию мероприятия</t>
  </si>
  <si>
    <t>Причина отклонения финансовых потребностей</t>
  </si>
  <si>
    <t>Дата начала реализации мероприятий производственной программы</t>
  </si>
  <si>
    <t>Дата окончания реализации мероприятий производственной программы</t>
  </si>
  <si>
    <t>Количество дней просрочки исполнения мероприятия</t>
  </si>
  <si>
    <t>Способ производства работ</t>
  </si>
  <si>
    <t>Конкурсная документация в соответствии с Федеральными закономами от 18.07.2011 № 223-ФЗ, от 05.04.2013 № 44-ФЗ</t>
  </si>
  <si>
    <t>Договор с подрядной организацией на выполнение мероприятий производственной программы</t>
  </si>
  <si>
    <t>Сметная документация, калькуляция</t>
  </si>
  <si>
    <t>Акты по унифицированной форме КС-2, КС-3 и (или) материальные отчеты, акты на списание материалов и т.д.</t>
  </si>
  <si>
    <t xml:space="preserve">Дефектная ведомость, ведомость объемов работ </t>
  </si>
  <si>
    <t xml:space="preserve">Графические материалы (схемы, чертежи и т.д.) хода реализации каждого конкретного мероприятия производственной программы, визуализирующие характер проводимых работ с привязкой местности </t>
  </si>
  <si>
    <t>Регистры бухгалтерского учета (карточки счета, отчет по  проводкам (счет 20, 23, 25, 26))</t>
  </si>
  <si>
    <t>Отклонение факта организации от плана</t>
  </si>
  <si>
    <t>Мероприятия по текущему ремонту объектов централизованных систем холодного водоснабжения</t>
  </si>
  <si>
    <t>Наименование мероприятия</t>
  </si>
  <si>
    <t>Причина отклонения финансовых потребностей (В случае выполнения меньшего или большего планируемого производственной программой объема работ, в этой колонке подробно описываете отличие от плана.)</t>
  </si>
  <si>
    <t>тыс.руб</t>
  </si>
  <si>
    <t>ИТОГО</t>
  </si>
  <si>
    <t>Мероприятия по капитальному ремонту объектов централизованных систем холодного водоснабжения</t>
  </si>
  <si>
    <t>Замена сетей водопровода в станице Кутаисская городского округа Горячий Ключ от ул. Шаумяна до ул. Широкой, ДУ110мм, протяженностью 400м (SDR 17)</t>
  </si>
  <si>
    <t>Изменение стоимости материала</t>
  </si>
  <si>
    <t>хозяйственный способ</t>
  </si>
  <si>
    <t>https://data-platform.ru/lk/files/Files/leQhKe/eaa52e6e-519d-4b63-b6c0-a595f6f42810/акт на списание Кутаисская.pdf</t>
  </si>
  <si>
    <t>https://data-platform.ru/lk/files/Files/leQhKe/733b301a-2c59-4abb-9a1d-760a8fe0d695/дефектный акт Кутаисская.pdf</t>
  </si>
  <si>
    <t>https://data-platform.ru/lk/files/Files/leQhKe/d5d5c04e-84b6-4115-b66a-6a0b55217021/Схема Кутаисская.pdf</t>
  </si>
  <si>
    <t>https://data-platform.ru/lk/files/Files/leQhKe/ba371845-1568-4a7d-b730-f5da65c740f6/Замена сетей в ст.Кутаисская от Шаумяна до Широкой Карточка счета 08.03 за 2024 г..xls</t>
  </si>
  <si>
    <t>Замена сетей водопровода в станице Бакинская по ул. Октябрьская от №2 до №34, ДУ 110 мм, протяженностью 500м (SDR 17)</t>
  </si>
  <si>
    <t>https://data-platform.ru/lk/files/Files/leQhKe/82fc89dd-2258-4d21-96b9-680b5620ea61/Акт на списание Бакинская.pdf</t>
  </si>
  <si>
    <t>https://data-platform.ru/lk/files/Files/leQhKe/b74a3d3f-ab47-483a-9140-3c86a5185986/Дефектный акт Бакинская.pdf</t>
  </si>
  <si>
    <t>https://data-platform.ru/lk/files/Files/leQhKe/e9e791cf-20b1-4cdc-be38-2a8f8489edb2/схема Бакинская.pdf</t>
  </si>
  <si>
    <t>https://data-platform.ru/lk/files/Files/leQhKe/0d5ea393-b3a9-48b3-ba7f-870deb70cb9c/Замена сетей в ст.Бакинская ул.Октябрьская 2-34 Карточка счета 08.03 за 2024 г..xls</t>
  </si>
  <si>
    <t>Замена сетей водопровода в станице Бакинская, по ул. Окрайняя от пер.Северный до ул. Набережной, д.17, ДУ 110мм, протяженностью 150 м (SDR 17)</t>
  </si>
  <si>
    <t>https://data-platform.ru/lk/files/Files/leQhKe/a307cda3-3307-41ae-8bbe-73a5cb043f1c/акт Бакинская.pdf</t>
  </si>
  <si>
    <t>https://data-platform.ru/lk/files/Files/leQhKe/f2831046-0b1b-432f-933b-16372b64f3ca/деф.акт Бакинская.pdf</t>
  </si>
  <si>
    <t>https://data-platform.ru/lk/files/Files/leQhKe/63de5215-e107-4ad7-a13f-6123df5b9be1/схема замена сетей водопровода ст.Бакинская.pdf</t>
  </si>
  <si>
    <t>Замена сетей водопровода в поселке Кутаис, по ул. Ленина от №92 до №162, ДУ 110, протяженностью 1400 м (SDR 17)</t>
  </si>
  <si>
    <t>https://data-platform.ru/lk/files/Files/leQhKe/0b96d07f-91e7-4f67-9a3c-67ea4b139f2d/акт Кутаис.pdf</t>
  </si>
  <si>
    <t>https://data-platform.ru/lk/files/Files/leQhKe/97541e91-1f7b-48aa-9d1d-a3f68b3df705/деф.акт Кутаис.pdf</t>
  </si>
  <si>
    <t>https://data-platform.ru/lk/files/Files/leQhKe/14871405-a291-4ea1-98af-7d4941dbec90/схема замена сети водопр. п.Кутаис.pdf</t>
  </si>
  <si>
    <t>Замена сетей водопровода в г. Горячий Ключ, по ул. Коммунистическая от №2 до №51, ДУ 63мм, протяженностью 800 м (SDR 17)</t>
  </si>
  <si>
    <t>https://data-platform.ru/lk/files/Files/leQhKe/fb6d6716-da39-42dc-9182-3dbac3d15e8e/акт Гор.Ключ.pdf</t>
  </si>
  <si>
    <t>https://data-platform.ru/lk/files/Files/leQhKe/54f04807-3af2-4894-a463-a96ef92f7553/деф.акт Гор.Ключ.pdf</t>
  </si>
  <si>
    <t>https://data-platform.ru/lk/files/Files/leQhKe/17d750bf-aa63-4961-99ff-8574bfeea8e6/схема замена сети водопровода ГК ул.Коммунистич..pdf</t>
  </si>
  <si>
    <t>Аварийно-восстановительный ремонт</t>
  </si>
  <si>
    <t>https://data-platform.ru/lk/files/Files/leQhKe/7465e25c-3add-4d27-95f2-487e5737f646/АВР 2024г ВС и ВО.pdf</t>
  </si>
  <si>
    <t>Мероприятия по энергосбережению и повышению энергетической эффективности, в том числе по снижению потерь воды</t>
  </si>
  <si>
    <t>Замена погружного насоса марки ЭЦВ 6-16-140 на артезианской скважине в ст. Суздальская</t>
  </si>
  <si>
    <t>Изменение стоимости</t>
  </si>
  <si>
    <t>https://data-platform.ru/lk/files/Files/leQhKe/cbd89138-cbb2-4709-8b66-f0bf79e16f74/6. Насос 6-16-140 УПД скв.вСузд..pdf</t>
  </si>
  <si>
    <t>https://data-platform.ru/lk/files/Files/leQhKe/5fd66b3e-c72f-42e7-9adf-10fa366cec7f/дефектный акт насос скв. в ст.Суздальская.pdf</t>
  </si>
  <si>
    <t>https://data-platform.ru/lk/files/Files/leQhKe/158a2c74-e98d-49ba-bc0d-c59efdbf6522/схема арт.скв. Сузд..pdf</t>
  </si>
  <si>
    <t>https://data-platform.ru/lk/files/Files/leQhKe/1d08b540-7f41-42ea-817e-59fe5c57cbf1/6 насос Карточка счета МЦ.04 за 01.01.2023 - 21.04.2025.xls</t>
  </si>
  <si>
    <t>Замена погружного насоса марки ЭЦВ 8-40-150 на артезианской скважине №2</t>
  </si>
  <si>
    <t>https://data-platform.ru/lk/files/Files/leQhKe/cb1483ba-bc42-4ffc-a573-c682880caed1/5. Насос 8-40-150 УПД скв.2.pdf</t>
  </si>
  <si>
    <t>https://data-platform.ru/lk/files/Files/leQhKe/c2c52c67-24b1-47b4-aeeb-9f0c9a995109/дефектный акт насос скв.2.pdf</t>
  </si>
  <si>
    <t>https://data-platform.ru/lk/files/Files/leQhKe/02fba7b9-1b82-4992-8953-0d358888e296/схема арт.скв. 1, 2.pdf</t>
  </si>
  <si>
    <t>https://data-platform.ru/lk/files/Files/leQhKe/57c44672-84c7-4dcb-8d41-86026b927b05/5 насос Карточка счета 08.04.1 за 01.01.2024 - 21.04.2025.xls</t>
  </si>
  <si>
    <t>Замена погружного насоса марки ЭЦВ 8-40-150 на артезианской скважине №1</t>
  </si>
  <si>
    <t>изменение стоимости</t>
  </si>
  <si>
    <t>https://data-platform.ru/lk/files/Files/leQhKe/2bcd39b5-dfa7-4b20-934b-a7d2b9b2d63b/4. Насос 8-40-150 УПД скв.1.pdf</t>
  </si>
  <si>
    <t>https://data-platform.ru/lk/files/Files/leQhKe/e35f2934-a0e8-4814-bf6b-b311f02418e3/дефектный акт насос скв.1.pdf</t>
  </si>
  <si>
    <t>https://data-platform.ru/lk/files/Files/leQhKe/46c632ea-28ff-435d-9822-7c03bfa39a41/4 насос Карточка счета 08.04.1 за 01.01.2024 - 21.04.2025.xls</t>
  </si>
  <si>
    <t>Замена погружного насоса марки ЭЦВ 8-40-180 на артезианской скважине №8</t>
  </si>
  <si>
    <t>https://data-platform.ru/lk/files/Files/leQhKe/0d06fce4-082f-4a82-9de9-45465e3d6cf5/3. Насос 8-40-180 УПД скв.8.pdf</t>
  </si>
  <si>
    <t>https://data-platform.ru/lk/files/Files/leQhKe/58c15478-417c-4485-a6c9-b99e6b5a0868/дефектный акт насос скв.8.pdf</t>
  </si>
  <si>
    <t>https://data-platform.ru/lk/files/Files/leQhKe/7b157605-6eac-4f3f-b898-a2b158e41512/схема арт.скв.8.pdf</t>
  </si>
  <si>
    <t>https://data-platform.ru/lk/files/Files/leQhKe/a55e05b8-b729-4aa5-89a0-cc271479d997/3 насос Карточка счета 08.04.1 за 01.01.2024 - 21.04.2025.xls</t>
  </si>
  <si>
    <t>Замена погружного насоса марки ЭЦВ 8-40-180 на артезианской скважине №3</t>
  </si>
  <si>
    <t>https://data-platform.ru/lk/files/Files/leQhKe/47b5d256-0c95-49aa-a9ae-5f1eb95c724b/2.Насос 8-40-180 УПД скв.3.pdf</t>
  </si>
  <si>
    <t>https://data-platform.ru/lk/files/Files/leQhKe/58404a5d-32ce-400c-9cdc-a5a0d6c46f46/дефектный акт насос скв.3.pdf</t>
  </si>
  <si>
    <t>https://data-platform.ru/lk/files/Files/leQhKe/8d8f38e8-f05f-41d1-b746-3fb1e3ece878/схема арт.скв. 3.pdf</t>
  </si>
  <si>
    <t>https://data-platform.ru/lk/files/Files/leQhKe/72d7e898-16c0-408f-be97-8b7152a03aaa/2 насос Карточка счета 08.04.1 за 01.01.2024 - 21.04.2025.xls</t>
  </si>
  <si>
    <t>Замена погружного насоса марки ЭЦВ 10-63-125 на артезианской скважине №10</t>
  </si>
  <si>
    <t>https://data-platform.ru/lk/files/Files/leQhKe/121d7b81-a87a-46c2-bef6-aaeb17641544/1. насос ЭЦВ 10-65-125 УПД скв.10.pdf</t>
  </si>
  <si>
    <t>https://data-platform.ru/lk/files/Files/leQhKe/088e4e47-3308-49c7-8410-d34070882a89/дефектный акт насос скв.10.pdf</t>
  </si>
  <si>
    <t>https://data-platform.ru/lk/files/Files/leQhKe/3245c1a6-500e-4152-a83e-3d7a4fdc892f/схема арт.скв. 10.pdf</t>
  </si>
  <si>
    <t>https://data-platform.ru/lk/files/Files/leQhKe/315b2a53-4e97-4ede-bda3-d287cd4e9312/1 насос Карточка счета 08.04.1 за 01.01.2024 - 21.04.2025.xls</t>
  </si>
  <si>
    <t>Мероприятия, направленные на повышение качества обслуживания абонентов (при наличии таких мероприятий) - холодное водоснабжение</t>
  </si>
  <si>
    <t>Отчет расхода материалов на проведение аварийно-восстановительных работ на сетях</t>
  </si>
  <si>
    <t>Акты на списание материалов на проведение аварийно-восстановительных работ на сетях</t>
  </si>
  <si>
    <t>Журнал аварий на  сетях и (или) оперативный  журнал, журнал аварийных  работ</t>
  </si>
  <si>
    <t>Мероприятия по аварийно-восстановительному ремонту - холодное водоснабжение</t>
  </si>
  <si>
    <t>Отображение листа:</t>
  </si>
  <si>
    <t>Заголовок листа</t>
  </si>
  <si>
    <t>Проверки:</t>
  </si>
  <si>
    <t>Разрез</t>
  </si>
  <si>
    <t>prefix_counter</t>
  </si>
  <si>
    <t>locale</t>
  </si>
  <si>
    <t>ru</t>
  </si>
  <si>
    <t>tpl_properties</t>
  </si>
  <si>
    <t>tpl_username</t>
  </si>
  <si>
    <t>gntarkova</t>
  </si>
  <si>
    <t>logical</t>
  </si>
  <si>
    <t>Да</t>
  </si>
  <si>
    <t>Нет</t>
  </si>
  <si>
    <t>Техническая</t>
  </si>
  <si>
    <t>подрядный способ</t>
  </si>
  <si>
    <t>хозяйственный и подрядный способ</t>
  </si>
  <si>
    <t>Финансовые потребности на реализацию производственной программы в сфере холодного водоснабжения, тыс. руб.</t>
  </si>
  <si>
    <t>Раздел 2. Финансовые потребности на реализацию мероприятий производственной программы</t>
  </si>
  <si>
    <t>Текущий ремонт</t>
  </si>
  <si>
    <t>Капитальный ремонт</t>
  </si>
  <si>
    <t>Энергосбережение</t>
  </si>
  <si>
    <t>1.3</t>
  </si>
  <si>
    <t>Повышение качества</t>
  </si>
  <si>
    <t>1.4</t>
  </si>
  <si>
    <t>1.5</t>
  </si>
  <si>
    <t>Раздел 3. Объем фактических финансовых потребностей на реализацию производственной программы (итого расходов на реализацию программы, формирующих полную производственную себестоимость)</t>
  </si>
  <si>
    <t>Раздел 4. Финансовый результат деятельности за истекщий период регулирования</t>
  </si>
  <si>
    <t>Раздел 1. Баланс водоотведения</t>
  </si>
  <si>
    <t>Объем отведенных сточных вод</t>
  </si>
  <si>
    <t>Объем отведенных сточных вод, пропущенный через очистные сооружения</t>
  </si>
  <si>
    <t>Объем отведенных стоков, переданный другим канализациям (всего), в том числе по контрагентам</t>
  </si>
  <si>
    <t>3.0</t>
  </si>
  <si>
    <t>Объем сточных вод, отведенных от собственных производственных и административных объектов</t>
  </si>
  <si>
    <t>Объем сточных вод, принятых у абонентов</t>
  </si>
  <si>
    <t>5.1</t>
  </si>
  <si>
    <t>В пределах норматива по объему</t>
  </si>
  <si>
    <t>5.1.1</t>
  </si>
  <si>
    <t>Сверх норматива по объему</t>
  </si>
  <si>
    <t>5.1.2</t>
  </si>
  <si>
    <t>Объем реализации товаров и услуг по категориям сточных вод</t>
  </si>
  <si>
    <t>5.2</t>
  </si>
  <si>
    <t>Жидких бытовых отходов</t>
  </si>
  <si>
    <t>5.2.1</t>
  </si>
  <si>
    <t>Поверхностных сточных вод</t>
  </si>
  <si>
    <t>5.2.2</t>
  </si>
  <si>
    <t>Сточных вод, отводимых от абонентов в отношении которых не устанавливаются нормативы по составу стоков и нормативы допустимых сбросов</t>
  </si>
  <si>
    <t>5.2.3</t>
  </si>
  <si>
    <t>Сточных вод, отводимых от абонентов в отношении которых устанавливаются нормативы по составу стоков и нормативы допустимых сбросов</t>
  </si>
  <si>
    <t>5.2.4</t>
  </si>
  <si>
    <t>Сточные воды, отводимые от прочих абонентов</t>
  </si>
  <si>
    <t>5.2.5</t>
  </si>
  <si>
    <t>Объем реализации товаров и услуг по категориям потребителей</t>
  </si>
  <si>
    <t>5.3</t>
  </si>
  <si>
    <t>От других организаций, осуществляющих водоотведение</t>
  </si>
  <si>
    <t>5.3.1</t>
  </si>
  <si>
    <t>5.3.1.0</t>
  </si>
  <si>
    <t>От собственных абонентов</t>
  </si>
  <si>
    <t>5.3.2</t>
  </si>
  <si>
    <t>Население по приборам учета</t>
  </si>
  <si>
    <t>5.3.2.1</t>
  </si>
  <si>
    <t>Население по нормативам потребления</t>
  </si>
  <si>
    <t>5.3.2.2</t>
  </si>
  <si>
    <t>Бюджетные потребители</t>
  </si>
  <si>
    <t>5.3.2.3</t>
  </si>
  <si>
    <t>Прочие потребители</t>
  </si>
  <si>
    <t>5.3.2.4</t>
  </si>
  <si>
    <t>Объем неорганизованного притока сточных вод</t>
  </si>
  <si>
    <t>Объем обезвоженного осадка сточных вод</t>
  </si>
  <si>
    <t>Темп изменения объема отводимых сточных вод</t>
  </si>
  <si>
    <t>Раздел 5. Показатели надежности, качества, энергетической эффективности объектов централизованных систем водоотведения</t>
  </si>
  <si>
    <t>Показатели очистки сточных вод</t>
  </si>
  <si>
    <t>Доля сточных вод, не подвергающихся очистке, в общем объеме сточных вод, сбрасываемых в централизованные общесплавные или бытовые системы водоотведения</t>
  </si>
  <si>
    <t>Объем сточных вод, не подвергшихся очистке</t>
  </si>
  <si>
    <t>Общий объем сточных вод, сбрасываемых в централизованные общесплавные или бытовые системы водоотведения</t>
  </si>
  <si>
    <t>Доля поверхностных сточных вод, не подвергающихся очистке, в общем объеме поверхностных сточных вод, принимаемых в централизованную ливневую систему водоотведения</t>
  </si>
  <si>
    <t>Объем поверхностных сточных вод, не подвергшихся очистке</t>
  </si>
  <si>
    <t>Общий объем поверхностных сточных вод, принимаемых в централизованную ливневую систему водоотведения</t>
  </si>
  <si>
    <t>Доля проб сточных вод, не соответствующих установленным нормативам допустимых сбросов, лимитам на сбросы для централизованной общесплавной (бытовой) системы водоотведения</t>
  </si>
  <si>
    <t>Количество проб сточных вод, не соответствующих установленным нормативам допустимых сбросов, лимитам на сбросы</t>
  </si>
  <si>
    <t>3.1</t>
  </si>
  <si>
    <t>Общее количество проб сточных вод</t>
  </si>
  <si>
    <t>3.2</t>
  </si>
  <si>
    <t>Доля проб сточных вод, не соответствующих установленным нормативам допустимых сбросов, лимитам на сбросы для централизованной ливневой систем водоотведения</t>
  </si>
  <si>
    <t>Количество проб сточных вод, не соответствующих установленным нормативам допустимых сбросов, лимитам на сбросы (ливневые системы водоотведения)</t>
  </si>
  <si>
    <t>Общее количество проб сточных вод (ливневые системы водоотведения)</t>
  </si>
  <si>
    <t>Показатели надежности и бесперебойности водоотведения</t>
  </si>
  <si>
    <t>Удельное количество аварий и засоров в расчете на протяженность канализационной сети в год</t>
  </si>
  <si>
    <t>Количество аварий и засоров на канализационных сетях</t>
  </si>
  <si>
    <t>Протяженность канализационных сетей</t>
  </si>
  <si>
    <t>Удельный расход электрической энергии, потребляемой в технологическом процессе очистки сточных вод на единицу объема очищаемых сточных вод</t>
  </si>
  <si>
    <t>Общее количество электрической энергии, потребляемой в соответствующем технологическом процессе (очистка)</t>
  </si>
  <si>
    <t>6.1</t>
  </si>
  <si>
    <t>Общий объем сточных вод, подвергающихся очистке</t>
  </si>
  <si>
    <t>6.2</t>
  </si>
  <si>
    <t>Удельный расход электрической энергии, потребляемой в технологическом процессе транспортировки сточных вод на единицу объема транспортируемых сточных вод</t>
  </si>
  <si>
    <t>7.1</t>
  </si>
  <si>
    <t>Общий объем транспортируемых сточных вод</t>
  </si>
  <si>
    <t>7.2</t>
  </si>
  <si>
    <t>Документы по водоотведению</t>
  </si>
  <si>
    <t>https://data-platform.ru/lk/files/Files/leQhKe/a0259eea-e369-4544-b14b-0070929d3a9e/справка пробы ВО.pdf</t>
  </si>
  <si>
    <t>https://data-platform.ru/lk/files/Files/leQhKe/e54b703d-0102-46fb-a33b-8d5dbc71e30b/справка аварии ВО.pdf</t>
  </si>
  <si>
    <t>https://data-platform.ru/lk/files/Files/leQhKe/e312161c-98e6-4718-9826-9a2738e7a274/справка эл.эн. ВО.pdf</t>
  </si>
  <si>
    <t>Мероприятия по текущему ремонту объектов централизованных систем водоотведения</t>
  </si>
  <si>
    <t>Мероприятия по капитальному ремонту объектов централизованных систем водоотведения</t>
  </si>
  <si>
    <t>Замена сетей канализации в п. Первомайский по ул. Юбилейная, Ду 160мм, протяженностью 100 м</t>
  </si>
  <si>
    <t>https://data-platform.ru/lk/files/Files/leQhKe/a45dcb0c-e0df-4930-aff1-c3266ae6da97/деф.акт ремонт сетей ВО п.Первом. Юбилейная.pdf</t>
  </si>
  <si>
    <t>https://data-platform.ru/lk/files/Files/leQhKe/4fbf9b9e-2c00-4770-b8e8-35bd49f7cdd7/схема замена сетей канализации в п.Первом. ул.Юбилейная.pdf</t>
  </si>
  <si>
    <t>Ремонт канализационных колодцев в п. Первомайский по ул. Юбилейная в количестве 3 шт.; г. Горячий Ключ по ул. Герцена в количестве 4 шт.</t>
  </si>
  <si>
    <t>https://data-platform.ru/lk/files/Files/leQhKe/e52275ed-2647-48b7-9d9a-187f68ca3053/ремонт канализ.колодц. по Герцена.pdf</t>
  </si>
  <si>
    <t>https://data-platform.ru/lk/files/Files/leQhKe/f927b59a-d4f4-418a-a4d3-1469580914fc/деф.акт рем.колодца Герцена.pdf</t>
  </si>
  <si>
    <t>https://data-platform.ru/lk/files/Files/leQhKe/1905e241-250e-403c-8ccf-cf30e8153170/схема рем.канализ.колодцев.pdf</t>
  </si>
  <si>
    <t>Мероприятия по энергосбережению и повышению энергетической эффективности, в том числе по улучшению качества очистки сточных вод</t>
  </si>
  <si>
    <t>Приобретение ии установка насосного оборудования в п. Первомайский, насосная, см-100-65-250/4 в количестве 1шт</t>
  </si>
  <si>
    <t>Изменение рыночной стоимости</t>
  </si>
  <si>
    <t>https://data-platform.ru/lk/files/Files/leQhKe/3a03a232-995f-42e8-88cf-0d8a48599199/насос СМ.pdf</t>
  </si>
  <si>
    <t>https://data-platform.ru/lk/files/Files/leQhKe/02c5d662-c538-4135-ad44-627530c86c30/деф.акт насос СМ 100-65-250.pdf</t>
  </si>
  <si>
    <t>https://data-platform.ru/lk/files/Files/leQhKe/20c8f0db-e669-4a5b-a0c7-fa8858d1de80/схема установка насоса СМ 100-65-250.pdf</t>
  </si>
  <si>
    <t>Приобретение и установка насосного оборудования в г. Горячий Ключ, ГНС, СМ-250-200-400а/6 в количестве 1шт</t>
  </si>
  <si>
    <t>https://data-platform.ru/lk/files/Files/leQhKe/0957fb23-46df-4911-8119-49c310c9bb9b/насос см 250-200-400.jpg</t>
  </si>
  <si>
    <t>https://data-platform.ru/lk/files/Files/leQhKe/3a2c11af-3e1c-4f31-8756-1df43dcc9905/деф.акт насос СМ 250-200-400.pdf</t>
  </si>
  <si>
    <t>https://data-platform.ru/lk/files/Files/leQhKe/211d1eef-3f67-41a4-a377-d29f1cc31c54/схема уст.насоса СМ 250-200-400.pdf</t>
  </si>
  <si>
    <t>Замена трансформатора 250 кВа-1шт. на ГНС</t>
  </si>
  <si>
    <t>https://data-platform.ru/lk/files/Files/leQhKe/140e3088-348b-44d3-955c-8fc98a25f6a6/замена трансфотматора ВО 2024г.pdf</t>
  </si>
  <si>
    <t>https://data-platform.ru/lk/files/Files/leQhKe/72cb8683-8c98-4617-ae2a-5bb101837abd/деф.акт трансформатор ТМГ 250 кВа.pdf</t>
  </si>
  <si>
    <t>https://data-platform.ru/lk/files/Files/leQhKe/880a71b8-a620-47b5-916d-f93fa6b6ba43/схема замена трансф.ТМГ 250 кВа.pdf</t>
  </si>
  <si>
    <t>Мероприятия, направленные на повышение качества обслуживания абонентов (при наличии таких мероприятий) - водоотведение</t>
  </si>
  <si>
    <t>Мероприятия по аварийно-восстановительному ремонту - водоотведение</t>
  </si>
  <si>
    <t>Финансовые потребности на реализацию производственной программы в сфере водоотведения, тыс. руб.</t>
  </si>
  <si>
    <t>Раздел 1. Баланс горячего водоснабжения</t>
  </si>
  <si>
    <t>Объем холодной воды на нужды горячего водоснабжения, в том числе:</t>
  </si>
  <si>
    <t>объем воды из собственных источников</t>
  </si>
  <si>
    <t>объем приобретенной воды, в том числе по поставщикам:</t>
  </si>
  <si>
    <t>1.2.0</t>
  </si>
  <si>
    <t>Объем воды на нужды горячего водоснабжения, прошедшей водоподготовку (систему ХВО) в открытых системах теплоснабжения</t>
  </si>
  <si>
    <t>Отпуск горячей воды, всего, в том числе:</t>
  </si>
  <si>
    <t xml:space="preserve">На собственные нужды </t>
  </si>
  <si>
    <t>Объем воды, отпущенной абонентам</t>
  </si>
  <si>
    <t>по приборам учета</t>
  </si>
  <si>
    <t>3.2.1</t>
  </si>
  <si>
    <t>по нормативам</t>
  </si>
  <si>
    <t>3.2.2</t>
  </si>
  <si>
    <t>В соответствии с санитарными нормами</t>
  </si>
  <si>
    <t>3.3</t>
  </si>
  <si>
    <t>С нарушением санитарных норм</t>
  </si>
  <si>
    <t>3.4</t>
  </si>
  <si>
    <t>По абонентам</t>
  </si>
  <si>
    <t>3.5</t>
  </si>
  <si>
    <t>Собственным абонентам</t>
  </si>
  <si>
    <t>3.5.1</t>
  </si>
  <si>
    <t>население</t>
  </si>
  <si>
    <t>3.5.1.1</t>
  </si>
  <si>
    <t>бюджетные организации</t>
  </si>
  <si>
    <t>3.5.1.2</t>
  </si>
  <si>
    <t>прочие потребители</t>
  </si>
  <si>
    <t>3.5.1.3</t>
  </si>
  <si>
    <t>Другим организациям, осуществляющим реализацию горячего водоснабжения</t>
  </si>
  <si>
    <t>3.5.2</t>
  </si>
  <si>
    <t>3.5.2.0</t>
  </si>
  <si>
    <t>население (новые абоненты)</t>
  </si>
  <si>
    <t>бюджетные организации (новые абоненты)</t>
  </si>
  <si>
    <t>прочие потребители (новые абоненты)</t>
  </si>
  <si>
    <t>4.3</t>
  </si>
  <si>
    <t xml:space="preserve">Изменение объема отпуска горячей воды всего, а так же в связи с: </t>
  </si>
  <si>
    <t>изменением нормативов потребления</t>
  </si>
  <si>
    <t>установкой приборов учета</t>
  </si>
  <si>
    <t>прекращением отпуска горячей воды</t>
  </si>
  <si>
    <t>Потери горячей воды</t>
  </si>
  <si>
    <t>Раздел 5. Показатели надежности, качества, энергетической эффективности объектов централизованных систем горячего водоснабжения</t>
  </si>
  <si>
    <t>Показатели качества горячей воды</t>
  </si>
  <si>
    <t>Доля проб горячей воды в тепловой сети или в сети горячего водоснабжения, не соответствующих установленным требованиям по температуре в общем объеме проб, отобранных по результатам производственного контроля качества горячей воды</t>
  </si>
  <si>
    <t>Количество проб горячей воды в местах поставки горячей воды, отобранных по результатам производственного контроля качества горячей воды, не соответствующих установленным требованиям</t>
  </si>
  <si>
    <t>Общее количество отобранных проб (по температуре)</t>
  </si>
  <si>
    <t>Доля проб горячей воды в тепловой сети или в сети горячего водоснабжения, не соответствующих установленным требованиям (за исключением температуры), в общем объеме проб, отобранных по результатам производственного контроля качества горячей воды</t>
  </si>
  <si>
    <t>Количество проб горячей воды в тепловой сети или в сети горячего водоснабжения, отобранных по результатам производственного контроля качества горячей воды, не соответствующих установленным требованиям</t>
  </si>
  <si>
    <t>Общее количество отобранных проб</t>
  </si>
  <si>
    <t>Количество перерывов в подаче воды, произошедших в результате аварий, повреждений и иных технологических нарушений на объектах централизованной системы горячего водоснабжения в расчете на протяженность сети в год</t>
  </si>
  <si>
    <t>Количество перерывов в подаче воды, произошедших в результате аварий, повреждений и иных технологических нарушений на объектах централизованной системы горячего водоснабжения</t>
  </si>
  <si>
    <t>Протяженность сети</t>
  </si>
  <si>
    <t>Удельное количество тепловой энергии, расходуемое на подогрев горячей воды</t>
  </si>
  <si>
    <t>Гкал/м3</t>
  </si>
  <si>
    <t>Общее количество тепловой энергии, расходуемое на подогрев горячей воды</t>
  </si>
  <si>
    <t>тыс. Гкал</t>
  </si>
  <si>
    <t>Объем подогретой горячей воды</t>
  </si>
  <si>
    <t>Документы по горячему водоснабжению</t>
  </si>
  <si>
    <t>Финансовые потребности на реализацию производственной программы в сфере горячего водоснабжения, тыс. руб.</t>
  </si>
  <si>
    <t>Раздел 2. Объем фактических финансовых потребностей на реализацию производственной программы (итого расходов на реализацию программы, формирующих полную производственную себестоимость)</t>
  </si>
  <si>
    <t>Раздел3. Финансовый результат деятельности за истекщий период регулирования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</si>
</sst>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21">
    <font>
      <sz val="11"/>
      <color rgb="FF000000"/>
      <name val="Calibri"/>
      <scheme val="minor"/>
    </font>
    <font>
      <sz val="11"/>
      <color rgb="FF8A8888"/>
      <name val="p4m-custom-symbols"/>
    </font>
    <font>
      <sz val="12"/>
      <name val="p4m-custom-symbols"/>
    </font>
    <font>
      <sz val="11"/>
      <color indexed="0"/>
      <name val="Calibri"/>
      <family val="2"/>
    </font>
    <font>
      <b/>
      <sz val="9"/>
      <color theme="1"/>
      <name val="Tahoma"/>
    </font>
    <font>
      <sz val="11"/>
      <color rgb="FFFFFFFF"/>
      <name val="p4m-custom-symbols"/>
    </font>
    <font>
      <sz val="9"/>
      <color theme="1"/>
      <name val="Tahoma"/>
    </font>
    <font>
      <sz val="11"/>
      <color indexed="0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9"/>
      <name val="Tahoma"/>
    </font>
    <font>
      <sz val="9"/>
      <color rgb="FFBCBCBC"/>
      <name val="Tahoma"/>
    </font>
    <font>
      <b/>
      <sz val="9"/>
      <color rgb="FF000080"/>
      <name val="Tahoma"/>
    </font>
    <font>
      <sz val="11"/>
      <name val="Calibri"/>
    </font>
    <font>
      <sz val="12"/>
      <color rgb="FF8A8888"/>
      <name val="p4m-custom-symbols"/>
    </font>
    <font>
      <b/>
      <sz val="9"/>
      <name val="Tahoma"/>
    </font>
    <font>
      <sz val="14"/>
      <color theme="1"/>
      <name val="Tahoma"/>
    </font>
    <font>
      <sz val="11"/>
      <name val="Calibri"/>
      <scheme val="minor"/>
    </font>
    <font>
      <u/>
      <sz val="9"/>
      <color theme="10"/>
      <name val="Tahoma"/>
    </font>
    <font>
      <u/>
      <sz val="9"/>
      <color rgb="FF0000FF"/>
      <name val="Tahoma"/>
    </font>
    <font>
      <sz val="9"/>
      <color indexed="8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7F7FF"/>
      </patternFill>
    </fill>
    <fill>
      <patternFill patternType="solid">
        <fgColor rgb="FFD7EAD3"/>
      </patternFill>
    </fill>
    <fill>
      <patternFill patternType="solid">
        <fgColor rgb="FFF7BABA"/>
      </patternFill>
    </fill>
    <fill>
      <patternFill patternType="solid">
        <fgColor theme="8" tint="0.39997558519241921"/>
        <bgColor indexed="65"/>
      </patternFill>
    </fill>
    <fill>
      <patternFill patternType="lightDown">
        <fgColor rgb="FFBCBCBC"/>
      </patternFill>
    </fill>
    <fill>
      <patternFill patternType="solid">
        <fgColor rgb="FFFFFFFF"/>
      </patternFill>
    </fill>
    <fill>
      <patternFill patternType="solid">
        <fgColor rgb="FFFFFFC0"/>
      </patternFill>
    </fill>
    <fill>
      <patternFill patternType="solid">
        <fgColor rgb="FFE3FAFD"/>
      </patternFill>
    </fill>
    <fill>
      <patternFill patternType="solid">
        <fgColor rgb="FFFFC0CB"/>
      </patternFill>
    </fill>
    <fill>
      <patternFill patternType="solid">
        <fgColor rgb="FFF5F5FF"/>
      </patternFill>
    </fill>
    <fill>
      <patternFill patternType="solid">
        <fgColor rgb="FFFFF5F5"/>
      </patternFill>
    </fill>
    <fill>
      <patternFill patternType="solid">
        <fgColor rgb="FFFFC000"/>
      </patternFill>
    </fill>
    <fill>
      <patternFill patternType="solid">
        <fgColor rgb="FFFF8080"/>
      </patternFill>
    </fill>
  </fills>
  <borders count="13">
    <border>
      <left/>
      <right/>
      <top/>
      <bottom/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D9D9D9"/>
      </top>
      <bottom style="thin">
        <color rgb="FFBCBCBC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/>
      <right/>
      <top/>
      <bottom style="thin">
        <color rgb="FFBCBCBC"/>
      </bottom>
      <diagonal/>
    </border>
    <border>
      <left/>
      <right style="thin">
        <color rgb="FFBCBCBC"/>
      </right>
      <top/>
      <bottom/>
      <diagonal/>
    </border>
    <border>
      <left/>
      <right/>
      <top style="thin">
        <color rgb="FFBCBCBC"/>
      </top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30">
    <xf numFmtId="0" fontId="0" fillId="0" borderId="0" applyFill="0" applyBorder="0">
      <alignment vertical="top"/>
    </xf>
    <xf numFmtId="0" fontId="1" fillId="2" borderId="0" applyBorder="0">
      <alignment horizontal="center" vertical="center"/>
      <protection locked="0"/>
    </xf>
    <xf numFmtId="0" fontId="2" fillId="0" borderId="0" applyFill="0" applyBorder="0">
      <alignment vertical="top"/>
    </xf>
    <xf numFmtId="0" fontId="3" fillId="0" borderId="0" applyFont="0" applyFill="0" applyBorder="0">
      <alignment horizontal="right" vertical="top"/>
    </xf>
    <xf numFmtId="0" fontId="4" fillId="0" borderId="1" applyFill="0">
      <alignment horizontal="left" vertical="center" indent="1"/>
    </xf>
    <xf numFmtId="0" fontId="5" fillId="0" borderId="1" applyFill="0">
      <alignment horizontal="left" vertical="center" indent="1"/>
    </xf>
    <xf numFmtId="0" fontId="3" fillId="0" borderId="0" applyFont="0" applyFill="0" applyBorder="0">
      <alignment horizontal="right" vertical="center" indent="1"/>
    </xf>
    <xf numFmtId="49" fontId="6" fillId="3" borderId="2">
      <alignment horizontal="left" vertical="center" indent="1"/>
    </xf>
    <xf numFmtId="0" fontId="7" fillId="0" borderId="0" applyFill="0" applyBorder="0">
      <alignment vertical="top"/>
    </xf>
    <xf numFmtId="0" fontId="7" fillId="0" borderId="0" applyFill="0" applyBorder="0">
      <alignment horizontal="right" vertical="center" indent="1"/>
    </xf>
    <xf numFmtId="0" fontId="3" fillId="0" borderId="0" applyFont="0" applyFill="0" applyBorder="0">
      <alignment vertical="top"/>
    </xf>
    <xf numFmtId="0" fontId="7" fillId="0" borderId="0" applyFill="0" applyBorder="0">
      <alignment vertical="top"/>
    </xf>
    <xf numFmtId="0" fontId="7" fillId="0" borderId="0" applyFill="0" applyBorder="0">
      <alignment vertical="top"/>
    </xf>
    <xf numFmtId="0" fontId="8" fillId="4" borderId="0" applyBorder="0">
      <alignment horizontal="center" vertical="center"/>
    </xf>
    <xf numFmtId="0" fontId="9" fillId="4" borderId="0" applyBorder="0">
      <alignment horizontal="center" vertical="center"/>
    </xf>
    <xf numFmtId="0" fontId="10" fillId="0" borderId="0" applyFill="0" applyBorder="0">
      <alignment horizontal="right" vertical="top"/>
    </xf>
    <xf numFmtId="0" fontId="1" fillId="2" borderId="0" applyBorder="0">
      <alignment horizontal="center" vertical="center"/>
    </xf>
    <xf numFmtId="0" fontId="6" fillId="0" borderId="3" applyFill="0">
      <alignment horizontal="left" vertical="center" indent="1"/>
    </xf>
    <xf numFmtId="0" fontId="6" fillId="0" borderId="4" applyFill="0"/>
    <xf numFmtId="0" fontId="11" fillId="0" borderId="5" applyFill="0">
      <alignment horizontal="center" vertical="center" wrapText="1"/>
    </xf>
    <xf numFmtId="0" fontId="6" fillId="5" borderId="0" applyBorder="0"/>
    <xf numFmtId="0" fontId="6" fillId="0" borderId="2" applyFill="0">
      <alignment horizontal="center" vertical="center"/>
    </xf>
    <xf numFmtId="0" fontId="10" fillId="0" borderId="2" applyFill="0">
      <alignment horizontal="center" vertical="center"/>
    </xf>
    <xf numFmtId="0" fontId="6" fillId="0" borderId="2" applyFill="0">
      <alignment horizontal="center" vertical="center"/>
    </xf>
    <xf numFmtId="0" fontId="12" fillId="6" borderId="2">
      <alignment horizontal="left" vertical="center"/>
    </xf>
    <xf numFmtId="0" fontId="6" fillId="7" borderId="2">
      <alignment horizontal="right" vertical="center" wrapText="1" indent="1"/>
    </xf>
    <xf numFmtId="49" fontId="4" fillId="3" borderId="2">
      <alignment horizontal="right" vertical="center"/>
    </xf>
    <xf numFmtId="49" fontId="6" fillId="3" borderId="2">
      <alignment horizontal="center" vertical="center" wrapText="1"/>
    </xf>
    <xf numFmtId="49" fontId="6" fillId="0" borderId="2" applyFill="0">
      <alignment horizontal="left" vertical="center" wrapText="1"/>
    </xf>
    <xf numFmtId="0" fontId="6" fillId="6" borderId="2">
      <alignment horizontal="center" vertical="center"/>
    </xf>
    <xf numFmtId="49" fontId="6" fillId="8" borderId="2">
      <alignment horizontal="left" vertical="center" wrapText="1"/>
      <protection locked="0"/>
    </xf>
    <xf numFmtId="0" fontId="13" fillId="0" borderId="0" applyFill="0" applyBorder="0">
      <alignment vertical="top"/>
    </xf>
    <xf numFmtId="0" fontId="6" fillId="3" borderId="2">
      <alignment horizontal="center" vertical="center" wrapText="1"/>
    </xf>
    <xf numFmtId="0" fontId="6" fillId="0" borderId="2" applyFill="0">
      <alignment horizontal="left" vertical="center" wrapText="1"/>
    </xf>
    <xf numFmtId="0" fontId="6" fillId="8" borderId="2">
      <alignment horizontal="left" vertical="center" wrapText="1"/>
      <protection locked="0"/>
    </xf>
    <xf numFmtId="0" fontId="3" fillId="0" borderId="2" applyFont="0" applyFill="0">
      <alignment horizontal="right" vertical="top" wrapText="1" indent="1"/>
    </xf>
    <xf numFmtId="0" fontId="3" fillId="0" borderId="2" applyFont="0" applyFill="0">
      <alignment vertical="top" wrapText="1"/>
    </xf>
    <xf numFmtId="0" fontId="3" fillId="0" borderId="2" applyFont="0" applyFill="0">
      <alignment horizontal="center" vertical="center" wrapText="1"/>
    </xf>
    <xf numFmtId="0" fontId="3" fillId="0" borderId="2" applyFont="0" applyFill="0">
      <alignment vertical="top" wrapText="1"/>
    </xf>
    <xf numFmtId="0" fontId="3" fillId="6" borderId="2" applyFont="0">
      <alignment vertical="top" wrapText="1"/>
    </xf>
    <xf numFmtId="0" fontId="7" fillId="0" borderId="2" applyFill="0">
      <alignment vertical="top" wrapText="1"/>
    </xf>
    <xf numFmtId="49" fontId="6" fillId="9" borderId="2">
      <alignment horizontal="center" vertical="center" wrapText="1"/>
      <protection locked="0"/>
    </xf>
    <xf numFmtId="49" fontId="6" fillId="9" borderId="2">
      <alignment horizontal="center" vertical="center" wrapText="1"/>
    </xf>
    <xf numFmtId="49" fontId="6" fillId="8" borderId="2">
      <alignment horizontal="left" vertical="center" wrapText="1"/>
    </xf>
    <xf numFmtId="0" fontId="4" fillId="7" borderId="2">
      <alignment horizontal="right" vertical="center" wrapText="1" indent="1"/>
    </xf>
    <xf numFmtId="49" fontId="4" fillId="9" borderId="2">
      <alignment horizontal="center" vertical="center" wrapText="1"/>
      <protection locked="0"/>
    </xf>
    <xf numFmtId="0" fontId="6" fillId="7" borderId="2">
      <alignment horizontal="right" vertical="center" wrapText="1" indent="2"/>
    </xf>
    <xf numFmtId="49" fontId="6" fillId="8" borderId="2">
      <alignment horizontal="center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7" borderId="2">
      <alignment horizontal="right" vertical="center" wrapText="1"/>
    </xf>
    <xf numFmtId="0" fontId="1" fillId="0" borderId="0" applyFill="0" applyBorder="0">
      <alignment horizontal="center" vertical="center"/>
    </xf>
    <xf numFmtId="0" fontId="6" fillId="7" borderId="2">
      <alignment horizontal="left" vertical="center" wrapText="1"/>
    </xf>
    <xf numFmtId="4" fontId="4" fillId="3" borderId="2">
      <alignment horizontal="right" vertical="center"/>
    </xf>
    <xf numFmtId="4" fontId="6" fillId="8" borderId="2">
      <alignment horizontal="right" vertical="center" wrapText="1"/>
      <protection locked="0"/>
    </xf>
    <xf numFmtId="4" fontId="6" fillId="0" borderId="2" applyFill="0">
      <alignment horizontal="right" vertical="center" wrapText="1"/>
    </xf>
    <xf numFmtId="0" fontId="11" fillId="0" borderId="6" applyFill="0">
      <alignment horizontal="right" vertical="center" wrapText="1" indent="1"/>
    </xf>
    <xf numFmtId="0" fontId="14" fillId="10" borderId="2">
      <alignment horizontal="center" vertical="center" wrapText="1"/>
    </xf>
    <xf numFmtId="0" fontId="14" fillId="0" borderId="2" applyFill="0">
      <alignment horizontal="center" vertical="center" wrapText="1"/>
    </xf>
    <xf numFmtId="0" fontId="6" fillId="0" borderId="1" applyFill="0"/>
    <xf numFmtId="0" fontId="6" fillId="0" borderId="3" applyFill="0"/>
    <xf numFmtId="0" fontId="11" fillId="0" borderId="4" applyFill="0">
      <alignment horizontal="center" vertical="center" wrapText="1"/>
    </xf>
    <xf numFmtId="0" fontId="6" fillId="0" borderId="7" applyFill="0">
      <alignment horizontal="center" vertical="center" wrapText="1"/>
    </xf>
    <xf numFmtId="0" fontId="6" fillId="7" borderId="2">
      <alignment horizontal="center" vertical="center" wrapText="1"/>
    </xf>
    <xf numFmtId="0" fontId="11" fillId="0" borderId="8" applyFill="0">
      <alignment horizontal="center" vertical="center" wrapText="1"/>
    </xf>
    <xf numFmtId="0" fontId="15" fillId="0" borderId="7" applyFill="0">
      <alignment horizontal="center" vertical="center"/>
    </xf>
    <xf numFmtId="0" fontId="11" fillId="0" borderId="9" applyFill="0">
      <alignment horizontal="center" vertical="center" wrapText="1"/>
    </xf>
    <xf numFmtId="49" fontId="6" fillId="3" borderId="2">
      <alignment horizontal="left" vertical="center" wrapText="1"/>
    </xf>
    <xf numFmtId="0" fontId="13" fillId="0" borderId="0" applyFill="0" applyBorder="0">
      <alignment vertical="top"/>
    </xf>
    <xf numFmtId="0" fontId="8" fillId="0" borderId="0" applyFill="0" applyBorder="0">
      <alignment horizontal="center" vertical="center"/>
    </xf>
    <xf numFmtId="0" fontId="16" fillId="0" borderId="10" applyFill="0">
      <alignment horizontal="center" vertical="center"/>
    </xf>
    <xf numFmtId="0" fontId="8" fillId="0" borderId="11" applyFill="0"/>
    <xf numFmtId="0" fontId="17" fillId="0" borderId="0" applyFill="0" applyBorder="0">
      <alignment vertical="top"/>
    </xf>
    <xf numFmtId="0" fontId="6" fillId="0" borderId="2" applyFill="0">
      <alignment horizontal="center" vertical="center" wrapText="1"/>
    </xf>
    <xf numFmtId="0" fontId="6" fillId="0" borderId="2" applyFill="0">
      <alignment horizontal="center" vertical="center" wrapText="1"/>
    </xf>
    <xf numFmtId="0" fontId="6" fillId="0" borderId="2" applyFill="0">
      <alignment horizontal="center" vertical="center"/>
    </xf>
    <xf numFmtId="0" fontId="6" fillId="0" borderId="2" applyFill="0">
      <alignment horizontal="left" vertical="center" wrapText="1"/>
    </xf>
    <xf numFmtId="0" fontId="6" fillId="7" borderId="2">
      <alignment horizontal="left" vertical="center" wrapText="1"/>
    </xf>
    <xf numFmtId="0" fontId="6" fillId="3" borderId="2">
      <alignment horizontal="left" vertical="center" wrapText="1"/>
    </xf>
    <xf numFmtId="0" fontId="8" fillId="7" borderId="0" applyBorder="0">
      <alignment horizontal="center" vertical="center"/>
    </xf>
    <xf numFmtId="0" fontId="6" fillId="0" borderId="2" applyFill="0">
      <alignment horizontal="center" vertical="center" wrapText="1"/>
    </xf>
    <xf numFmtId="0" fontId="10" fillId="0" borderId="2" applyFill="0">
      <alignment horizontal="center" vertical="center"/>
    </xf>
    <xf numFmtId="0" fontId="10" fillId="0" borderId="2" applyFill="0">
      <alignment horizontal="center" vertical="center" wrapText="1"/>
    </xf>
    <xf numFmtId="0" fontId="6" fillId="0" borderId="2" applyFill="0">
      <alignment horizontal="center" vertical="center" wrapText="1"/>
    </xf>
    <xf numFmtId="0" fontId="16" fillId="0" borderId="12" applyFill="0">
      <alignment horizontal="center" vertical="center"/>
    </xf>
    <xf numFmtId="0" fontId="6" fillId="0" borderId="2" applyFill="0">
      <alignment horizontal="center" vertical="center"/>
    </xf>
    <xf numFmtId="0" fontId="7" fillId="0" borderId="2" applyFill="0">
      <alignment horizontal="center" vertical="center" wrapText="1"/>
    </xf>
    <xf numFmtId="0" fontId="10" fillId="0" borderId="2" applyFill="0">
      <alignment horizontal="left" vertical="center" wrapText="1"/>
    </xf>
    <xf numFmtId="0" fontId="6" fillId="0" borderId="2" applyFill="0">
      <alignment horizontal="center" vertical="center" wrapText="1"/>
    </xf>
    <xf numFmtId="0" fontId="3" fillId="4" borderId="0" applyFont="0" applyBorder="0">
      <alignment vertical="top"/>
    </xf>
    <xf numFmtId="0" fontId="6" fillId="0" borderId="2" applyFill="0">
      <alignment horizontal="center" vertical="center" wrapText="1"/>
    </xf>
    <xf numFmtId="4" fontId="6" fillId="3" borderId="2">
      <alignment horizontal="right" vertical="center" wrapText="1"/>
    </xf>
    <xf numFmtId="0" fontId="10" fillId="8" borderId="2">
      <alignment horizontal="left" vertical="center" wrapText="1"/>
    </xf>
    <xf numFmtId="0" fontId="6" fillId="7" borderId="2">
      <alignment horizontal="left" vertical="center" wrapText="1" indent="1"/>
    </xf>
    <xf numFmtId="4" fontId="6" fillId="8" borderId="2">
      <alignment horizontal="right" vertical="center" wrapText="1"/>
    </xf>
    <xf numFmtId="0" fontId="13" fillId="4" borderId="0" applyBorder="0">
      <alignment vertical="top"/>
    </xf>
    <xf numFmtId="0" fontId="13" fillId="0" borderId="2" applyFill="0">
      <alignment horizontal="center" vertical="center" wrapText="1"/>
    </xf>
    <xf numFmtId="0" fontId="3" fillId="0" borderId="0" applyFont="0" applyFill="0" applyBorder="0">
      <alignment vertical="top"/>
    </xf>
    <xf numFmtId="0" fontId="6" fillId="0" borderId="2" applyFill="0">
      <alignment horizontal="left" vertical="center" wrapText="1" indent="2"/>
    </xf>
    <xf numFmtId="0" fontId="13" fillId="0" borderId="2" applyFill="0">
      <alignment horizontal="center" vertical="center" wrapText="1"/>
    </xf>
    <xf numFmtId="0" fontId="10" fillId="0" borderId="2" applyFill="0">
      <alignment horizontal="left" vertical="center" wrapText="1"/>
    </xf>
    <xf numFmtId="0" fontId="12" fillId="6" borderId="2">
      <alignment horizontal="left" vertical="center" indent="1"/>
    </xf>
    <xf numFmtId="0" fontId="12" fillId="6" borderId="2">
      <alignment vertical="top"/>
    </xf>
    <xf numFmtId="0" fontId="3" fillId="6" borderId="2" applyFont="0">
      <alignment vertical="top"/>
    </xf>
    <xf numFmtId="0" fontId="10" fillId="6" borderId="2">
      <alignment horizontal="left" vertical="center" wrapText="1"/>
    </xf>
    <xf numFmtId="0" fontId="7" fillId="0" borderId="2" applyFill="0">
      <alignment vertical="top"/>
    </xf>
    <xf numFmtId="0" fontId="7" fillId="6" borderId="2">
      <alignment vertical="top"/>
    </xf>
    <xf numFmtId="0" fontId="6" fillId="7" borderId="2">
      <alignment horizontal="left" vertical="center" wrapText="1" indent="2"/>
    </xf>
    <xf numFmtId="4" fontId="6" fillId="3" borderId="2">
      <alignment horizontal="right" vertical="center" wrapText="1"/>
    </xf>
    <xf numFmtId="4" fontId="6" fillId="0" borderId="2" applyFill="0">
      <alignment horizontal="right" vertical="center" wrapText="1"/>
    </xf>
    <xf numFmtId="4" fontId="6" fillId="8" borderId="2">
      <alignment horizontal="right" vertical="center" wrapText="1"/>
      <protection locked="0"/>
    </xf>
    <xf numFmtId="0" fontId="6" fillId="0" borderId="2" applyFill="0">
      <alignment horizontal="left" vertical="center" wrapText="1" indent="1"/>
    </xf>
    <xf numFmtId="0" fontId="17" fillId="4" borderId="0" applyBorder="0">
      <alignment vertical="top"/>
    </xf>
    <xf numFmtId="0" fontId="17" fillId="0" borderId="2" applyFill="0">
      <alignment horizontal="center" vertical="center" wrapText="1"/>
    </xf>
    <xf numFmtId="0" fontId="7" fillId="4" borderId="0" applyBorder="0">
      <alignment vertical="top"/>
    </xf>
    <xf numFmtId="4" fontId="6" fillId="8" borderId="2">
      <alignment horizontal="right" vertical="center" wrapText="1"/>
    </xf>
    <xf numFmtId="0" fontId="6" fillId="0" borderId="2" applyFill="0">
      <alignment horizontal="center" vertical="center" wrapText="1"/>
    </xf>
    <xf numFmtId="0" fontId="6" fillId="0" borderId="2" applyFill="0">
      <alignment horizontal="center" vertical="center" wrapText="1"/>
    </xf>
    <xf numFmtId="0" fontId="10" fillId="0" borderId="2" applyFill="0">
      <alignment vertical="top" wrapText="1"/>
    </xf>
    <xf numFmtId="0" fontId="10" fillId="0" borderId="2" applyFill="0">
      <alignment vertical="top" wrapText="1"/>
    </xf>
    <xf numFmtId="0" fontId="10" fillId="0" borderId="2" applyFill="0">
      <alignment vertical="top" wrapText="1"/>
    </xf>
    <xf numFmtId="4" fontId="6" fillId="9" borderId="2">
      <alignment horizontal="right" vertical="center" wrapText="1"/>
      <protection locked="0"/>
    </xf>
    <xf numFmtId="4" fontId="6" fillId="7" borderId="2">
      <alignment horizontal="right" vertical="center" wrapText="1"/>
    </xf>
    <xf numFmtId="4" fontId="6" fillId="9" borderId="2">
      <alignment horizontal="right" vertical="center" wrapText="1"/>
    </xf>
    <xf numFmtId="0" fontId="6" fillId="3" borderId="2" quotePrefix="1">
      <alignment horizontal="left" vertical="center" wrapText="1"/>
    </xf>
    <xf numFmtId="0" fontId="6" fillId="8" borderId="2">
      <alignment horizontal="left" vertical="center" wrapText="1"/>
    </xf>
    <xf numFmtId="0" fontId="10" fillId="0" borderId="2" applyFill="0">
      <alignment vertical="top" wrapText="1"/>
    </xf>
    <xf numFmtId="0" fontId="6" fillId="9" borderId="2">
      <alignment horizontal="center" vertical="center" wrapText="1"/>
      <protection locked="0"/>
    </xf>
    <xf numFmtId="0" fontId="6" fillId="9" borderId="2">
      <alignment horizontal="center" vertical="center" wrapText="1"/>
      <protection locked="0"/>
    </xf>
    <xf numFmtId="0" fontId="6" fillId="9" borderId="2">
      <alignment horizontal="center" vertical="center" wrapText="1"/>
      <protection locked="0"/>
    </xf>
    <xf numFmtId="0" fontId="6" fillId="9" borderId="2">
      <alignment horizontal="center" vertical="center" wrapText="1"/>
      <protection locked="0"/>
    </xf>
    <xf numFmtId="49" fontId="6" fillId="8" borderId="2">
      <alignment horizontal="center" vertical="center" wrapText="1"/>
      <protection locked="0"/>
    </xf>
    <xf numFmtId="0" fontId="6" fillId="9" borderId="2">
      <alignment horizontal="center" vertical="center" wrapText="1"/>
      <protection locked="0"/>
    </xf>
    <xf numFmtId="0" fontId="13" fillId="0" borderId="2" applyFill="0">
      <alignment vertical="top" wrapText="1"/>
    </xf>
    <xf numFmtId="0" fontId="13" fillId="0" borderId="2" applyFill="0">
      <alignment vertical="top" wrapText="1"/>
    </xf>
    <xf numFmtId="4" fontId="7" fillId="0" borderId="2" applyFill="0">
      <alignment vertical="top" wrapText="1"/>
    </xf>
    <xf numFmtId="4" fontId="13" fillId="0" borderId="2" applyFill="0">
      <alignment vertical="top" wrapText="1"/>
    </xf>
    <xf numFmtId="168" fontId="6" fillId="0" borderId="2" applyFill="0">
      <alignment horizontal="left" vertical="center" wrapText="1"/>
    </xf>
    <xf numFmtId="168" fontId="6" fillId="8" borderId="2">
      <alignment horizontal="left" vertical="center" wrapText="1"/>
      <protection locked="0"/>
    </xf>
    <xf numFmtId="49" fontId="6" fillId="8" borderId="2">
      <alignment horizontal="left" vertical="center" wrapText="1"/>
      <protection locked="0"/>
    </xf>
    <xf numFmtId="49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8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8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49" fontId="6" fillId="8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8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8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8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8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8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8" borderId="2">
      <alignment horizontal="left" vertical="center" wrapText="1"/>
      <protection locked="0"/>
    </xf>
    <xf numFmtId="0" fontId="3" fillId="6" borderId="2" applyFont="0">
      <alignment horizontal="center" vertical="center"/>
    </xf>
    <xf numFmtId="0" fontId="6" fillId="7" borderId="2">
      <alignment horizontal="left" vertical="center" wrapText="1" indent="3"/>
    </xf>
    <xf numFmtId="0" fontId="6" fillId="9" borderId="2">
      <alignment horizontal="center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center" vertical="center" wrapText="1"/>
      <protection locked="0"/>
    </xf>
    <xf numFmtId="0" fontId="6" fillId="9" borderId="2">
      <alignment horizontal="center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0" fontId="6" fillId="9" borderId="2">
      <alignment horizontal="left" vertical="center" wrapText="1"/>
      <protection locked="0"/>
    </xf>
    <xf numFmtId="49" fontId="6" fillId="9" borderId="2">
      <alignment horizontal="center" vertical="center" wrapText="1"/>
      <protection locked="0"/>
    </xf>
    <xf numFmtId="0" fontId="6" fillId="5" borderId="0" applyBorder="0">
      <protection locked="0"/>
    </xf>
    <xf numFmtId="0" fontId="10" fillId="0" borderId="0" applyFill="0" applyBorder="0">
      <alignment horizontal="right" vertical="top"/>
    </xf>
    <xf numFmtId="0" fontId="4" fillId="0" borderId="1" applyFill="0">
      <alignment horizontal="left" vertical="center" indent="1"/>
      <protection locked="0"/>
    </xf>
    <xf numFmtId="0" fontId="6" fillId="0" borderId="1" applyFill="0">
      <protection locked="0"/>
    </xf>
    <xf numFmtId="0" fontId="6" fillId="0" borderId="3" applyFill="0">
      <alignment horizontal="left" vertical="center" indent="1"/>
      <protection locked="0"/>
    </xf>
    <xf numFmtId="0" fontId="6" fillId="0" borderId="3" applyFill="0">
      <protection locked="0"/>
    </xf>
    <xf numFmtId="0" fontId="6" fillId="0" borderId="7" applyFill="0">
      <alignment horizontal="center" vertical="center" wrapText="1"/>
    </xf>
    <xf numFmtId="0" fontId="16" fillId="0" borderId="0" applyFill="0" applyBorder="0">
      <alignment horizontal="center" vertical="center"/>
    </xf>
    <xf numFmtId="0" fontId="9" fillId="0" borderId="0" applyFill="0" applyBorder="0">
      <alignment horizontal="right" vertical="center" indent="1"/>
    </xf>
    <xf numFmtId="0" fontId="6" fillId="11" borderId="2">
      <alignment horizontal="center" vertical="center" wrapText="1"/>
      <protection locked="0"/>
    </xf>
    <xf numFmtId="4" fontId="4" fillId="3" borderId="2">
      <alignment horizontal="right" vertical="center"/>
      <protection locked="0"/>
    </xf>
    <xf numFmtId="0" fontId="14" fillId="10" borderId="2">
      <alignment horizontal="center" vertical="center" wrapText="1"/>
      <protection locked="0"/>
    </xf>
    <xf numFmtId="0" fontId="12" fillId="6" borderId="2">
      <alignment horizontal="left" vertical="center"/>
      <protection locked="0"/>
    </xf>
    <xf numFmtId="0" fontId="3" fillId="0" borderId="0" applyFont="0" applyFill="0" applyBorder="0">
      <alignment vertical="top"/>
      <protection locked="0"/>
    </xf>
    <xf numFmtId="0" fontId="9" fillId="0" borderId="0" applyFill="0" applyBorder="0">
      <alignment horizontal="right" indent="1"/>
    </xf>
    <xf numFmtId="0" fontId="6" fillId="11" borderId="2">
      <alignment horizontal="left" vertical="center" wrapText="1"/>
      <protection locked="0"/>
    </xf>
    <xf numFmtId="0" fontId="9" fillId="7" borderId="0" applyBorder="0">
      <alignment horizontal="center" vertical="center"/>
    </xf>
    <xf numFmtId="0" fontId="6" fillId="0" borderId="2" applyFill="0">
      <alignment horizontal="center" vertical="center" wrapText="1"/>
    </xf>
    <xf numFmtId="0" fontId="6" fillId="12" borderId="2">
      <alignment horizontal="center" vertical="center" wrapText="1"/>
    </xf>
    <xf numFmtId="0" fontId="9" fillId="0" borderId="0" applyFill="0" applyBorder="0">
      <alignment horizontal="left" indent="1"/>
    </xf>
    <xf numFmtId="0" fontId="6" fillId="0" borderId="2" applyFill="0">
      <alignment horizontal="center" vertical="center" wrapText="1"/>
      <protection locked="0"/>
    </xf>
    <xf numFmtId="0" fontId="6" fillId="0" borderId="2" applyFill="0">
      <alignment horizontal="center" vertical="center" wrapText="1"/>
      <protection locked="0"/>
    </xf>
    <xf numFmtId="0" fontId="6" fillId="12" borderId="2">
      <alignment horizontal="left" vertical="center" wrapText="1"/>
      <protection locked="0"/>
    </xf>
    <xf numFmtId="0" fontId="3" fillId="13" borderId="0" applyFont="0" applyBorder="0">
      <alignment vertical="top"/>
    </xf>
    <xf numFmtId="0" fontId="7" fillId="13" borderId="0" applyBorder="0">
      <alignment vertical="top"/>
    </xf>
    <xf numFmtId="49" fontId="3" fillId="0" borderId="0" applyFont="0" applyFill="0" applyBorder="0">
      <alignment vertical="top"/>
    </xf>
    <xf numFmtId="0" fontId="9" fillId="14" borderId="0" applyBorder="0"/>
  </cellStyleXfs>
  <cellXfs count="239">
    <xf numFmtId="0" fontId="0" fillId="0" borderId="0" xfId="0" applyFont="1">
      <alignment vertical="top"/>
    </xf>
    <xf numFmtId="0" fontId="1" fillId="2" borderId="0" xfId="1" applyFont="1" applyFill="1">
      <alignment horizontal="center" vertical="center"/>
      <protection locked="0"/>
    </xf>
    <xf numFmtId="0" fontId="4" fillId="0" borderId="1" xfId="4" applyFont="1" applyBorder="1">
      <alignment horizontal="left" vertical="center" indent="1"/>
    </xf>
    <xf numFmtId="0" fontId="5" fillId="0" borderId="1" xfId="5" applyFont="1" applyBorder="1">
      <alignment horizontal="left" vertical="center" indent="1"/>
    </xf>
    <xf numFmtId="49" fontId="6" fillId="3" borderId="2" xfId="7" applyNumberFormat="1" applyFont="1" applyFill="1" applyBorder="1">
      <alignment horizontal="left" vertical="center" indent="1"/>
    </xf>
    <xf numFmtId="0" fontId="7" fillId="0" borderId="0" xfId="8" applyFont="1">
      <alignment vertical="top"/>
    </xf>
    <xf numFmtId="0" fontId="7" fillId="0" borderId="0" xfId="9" applyFont="1">
      <alignment horizontal="right" vertical="center" indent="1"/>
    </xf>
    <xf numFmtId="0" fontId="7" fillId="0" borderId="0" xfId="11" applyFont="1">
      <alignment vertical="top"/>
    </xf>
    <xf numFmtId="0" fontId="7" fillId="0" borderId="0" xfId="12" applyFont="1">
      <alignment vertical="top"/>
    </xf>
    <xf numFmtId="0" fontId="8" fillId="4" borderId="0" xfId="13" applyFont="1" applyFill="1">
      <alignment horizontal="center" vertical="center"/>
    </xf>
    <xf numFmtId="0" fontId="9" fillId="4" borderId="0" xfId="14" applyFont="1" applyFill="1">
      <alignment horizontal="center" vertical="center"/>
    </xf>
    <xf numFmtId="0" fontId="10" fillId="0" borderId="0" xfId="15" applyFont="1">
      <alignment horizontal="right" vertical="top"/>
    </xf>
    <xf numFmtId="0" fontId="1" fillId="2" borderId="0" xfId="16" applyFont="1" applyFill="1">
      <alignment horizontal="center" vertical="center"/>
    </xf>
    <xf numFmtId="0" fontId="6" fillId="0" borderId="3" xfId="17" applyFont="1" applyBorder="1">
      <alignment horizontal="left" vertical="center" indent="1"/>
    </xf>
    <xf numFmtId="0" fontId="6" fillId="0" borderId="4" xfId="18" applyFont="1" applyBorder="1"/>
    <xf numFmtId="0" fontId="11" fillId="0" borderId="5" xfId="19" applyFont="1" applyBorder="1">
      <alignment horizontal="center" vertical="center" wrapText="1"/>
    </xf>
    <xf numFmtId="0" fontId="6" fillId="5" borderId="0" xfId="20" applyFont="1" applyFill="1"/>
    <xf numFmtId="0" fontId="6" fillId="0" borderId="2" xfId="21" applyFont="1" applyBorder="1">
      <alignment horizontal="center" vertical="center"/>
    </xf>
    <xf numFmtId="0" fontId="10" fillId="0" borderId="2" xfId="22" applyFont="1" applyBorder="1">
      <alignment horizontal="center" vertical="center"/>
    </xf>
    <xf numFmtId="0" fontId="6" fillId="0" borderId="2" xfId="23" applyFont="1" applyBorder="1">
      <alignment horizontal="center" vertical="center"/>
    </xf>
    <xf numFmtId="0" fontId="12" fillId="6" borderId="2" xfId="24" applyFont="1" applyFill="1" applyBorder="1">
      <alignment horizontal="left" vertical="center"/>
    </xf>
    <xf numFmtId="0" fontId="6" fillId="7" borderId="2" xfId="25" applyFont="1" applyFill="1" applyBorder="1">
      <alignment horizontal="right" vertical="center" wrapText="1" indent="1"/>
    </xf>
    <xf numFmtId="49" fontId="4" fillId="3" borderId="2" xfId="26" applyNumberFormat="1" applyFont="1" applyFill="1" applyBorder="1">
      <alignment horizontal="right" vertical="center"/>
    </xf>
    <xf numFmtId="49" fontId="6" fillId="3" borderId="2" xfId="27" applyNumberFormat="1" applyFont="1" applyFill="1" applyBorder="1">
      <alignment horizontal="center" vertical="center" wrapText="1"/>
    </xf>
    <xf numFmtId="49" fontId="6" fillId="0" borderId="2" xfId="28" applyNumberFormat="1" applyFont="1" applyBorder="1">
      <alignment horizontal="left" vertical="center" wrapText="1"/>
    </xf>
    <xf numFmtId="0" fontId="6" fillId="6" borderId="2" xfId="29" applyFont="1" applyFill="1" applyBorder="1">
      <alignment horizontal="center" vertical="center"/>
    </xf>
    <xf numFmtId="49" fontId="6" fillId="8" borderId="2" xfId="30" applyNumberFormat="1" applyFont="1" applyFill="1" applyBorder="1">
      <alignment horizontal="left" vertical="center" wrapText="1"/>
      <protection locked="0"/>
    </xf>
    <xf numFmtId="0" fontId="13" fillId="0" borderId="0" xfId="31" applyFont="1">
      <alignment vertical="top"/>
    </xf>
    <xf numFmtId="0" fontId="6" fillId="3" borderId="2" xfId="32" applyFont="1" applyFill="1" applyBorder="1">
      <alignment horizontal="center" vertical="center" wrapText="1"/>
    </xf>
    <xf numFmtId="0" fontId="6" fillId="0" borderId="2" xfId="33" applyFont="1" applyBorder="1">
      <alignment horizontal="left" vertical="center" wrapText="1"/>
    </xf>
    <xf numFmtId="0" fontId="6" fillId="8" borderId="2" xfId="34" applyFont="1" applyFill="1" applyBorder="1">
      <alignment horizontal="left" vertical="center" wrapText="1"/>
      <protection locked="0"/>
    </xf>
    <xf numFmtId="0" fontId="7" fillId="0" borderId="2" xfId="40" applyFont="1" applyBorder="1">
      <alignment vertical="top" wrapText="1"/>
    </xf>
    <xf numFmtId="49" fontId="6" fillId="9" borderId="2" xfId="41" applyNumberFormat="1" applyFont="1" applyFill="1" applyBorder="1">
      <alignment horizontal="center" vertical="center" wrapText="1"/>
      <protection locked="0"/>
    </xf>
    <xf numFmtId="49" fontId="6" fillId="9" borderId="2" xfId="42" applyNumberFormat="1" applyFont="1" applyFill="1" applyBorder="1">
      <alignment horizontal="center" vertical="center" wrapText="1"/>
    </xf>
    <xf numFmtId="49" fontId="6" fillId="8" borderId="2" xfId="43" applyNumberFormat="1" applyFont="1" applyFill="1" applyBorder="1">
      <alignment horizontal="left" vertical="center" wrapText="1"/>
    </xf>
    <xf numFmtId="0" fontId="4" fillId="7" borderId="2" xfId="44" applyFont="1" applyFill="1" applyBorder="1">
      <alignment horizontal="right" vertical="center" wrapText="1" indent="1"/>
    </xf>
    <xf numFmtId="49" fontId="4" fillId="9" borderId="2" xfId="45" applyNumberFormat="1" applyFont="1" applyFill="1" applyBorder="1">
      <alignment horizontal="center" vertical="center" wrapText="1"/>
      <protection locked="0"/>
    </xf>
    <xf numFmtId="0" fontId="6" fillId="7" borderId="2" xfId="46" applyFont="1" applyFill="1" applyBorder="1">
      <alignment horizontal="right" vertical="center" wrapText="1" indent="2"/>
    </xf>
    <xf numFmtId="49" fontId="6" fillId="8" borderId="2" xfId="47" applyNumberFormat="1" applyFont="1" applyFill="1" applyBorder="1">
      <alignment horizontal="center" vertical="center" wrapText="1"/>
      <protection locked="0"/>
    </xf>
    <xf numFmtId="0" fontId="6" fillId="7" borderId="2" xfId="49" applyFont="1" applyFill="1" applyBorder="1">
      <alignment horizontal="right" vertical="center" wrapText="1"/>
    </xf>
    <xf numFmtId="0" fontId="1" fillId="0" borderId="0" xfId="50" applyFont="1">
      <alignment horizontal="center" vertical="center"/>
    </xf>
    <xf numFmtId="0" fontId="6" fillId="7" borderId="2" xfId="51" applyFont="1" applyFill="1" applyBorder="1">
      <alignment horizontal="left" vertical="center" wrapText="1"/>
    </xf>
    <xf numFmtId="4" fontId="4" fillId="3" borderId="2" xfId="52" applyNumberFormat="1" applyFont="1" applyFill="1" applyBorder="1">
      <alignment horizontal="right" vertical="center"/>
    </xf>
    <xf numFmtId="4" fontId="6" fillId="8" borderId="2" xfId="53" applyNumberFormat="1" applyFont="1" applyFill="1" applyBorder="1">
      <alignment horizontal="right" vertical="center" wrapText="1"/>
      <protection locked="0"/>
    </xf>
    <xf numFmtId="4" fontId="6" fillId="0" borderId="2" xfId="54" applyNumberFormat="1" applyFont="1" applyBorder="1">
      <alignment horizontal="right" vertical="center" wrapText="1"/>
    </xf>
    <xf numFmtId="0" fontId="11" fillId="0" borderId="6" xfId="55" applyFont="1" applyBorder="1">
      <alignment horizontal="right" vertical="center" wrapText="1" indent="1"/>
    </xf>
    <xf numFmtId="0" fontId="14" fillId="10" borderId="2" xfId="56" applyFont="1" applyFill="1" applyBorder="1">
      <alignment horizontal="center" vertical="center" wrapText="1"/>
    </xf>
    <xf numFmtId="0" fontId="14" fillId="0" borderId="2" xfId="57" applyFont="1" applyBorder="1">
      <alignment horizontal="center" vertical="center" wrapText="1"/>
    </xf>
    <xf numFmtId="0" fontId="6" fillId="0" borderId="1" xfId="58" applyFont="1" applyBorder="1"/>
    <xf numFmtId="0" fontId="6" fillId="0" borderId="3" xfId="59" applyFont="1" applyBorder="1"/>
    <xf numFmtId="0" fontId="11" fillId="0" borderId="4" xfId="60" applyFont="1" applyBorder="1">
      <alignment horizontal="center" vertical="center" wrapText="1"/>
    </xf>
    <xf numFmtId="0" fontId="6" fillId="0" borderId="7" xfId="61" applyFont="1" applyBorder="1">
      <alignment horizontal="center" vertical="center" wrapText="1"/>
    </xf>
    <xf numFmtId="0" fontId="6" fillId="7" borderId="2" xfId="62" applyFont="1" applyFill="1" applyBorder="1">
      <alignment horizontal="center" vertical="center" wrapText="1"/>
    </xf>
    <xf numFmtId="0" fontId="11" fillId="0" borderId="8" xfId="63" applyFont="1" applyBorder="1">
      <alignment horizontal="center" vertical="center" wrapText="1"/>
    </xf>
    <xf numFmtId="0" fontId="15" fillId="0" borderId="7" xfId="64" applyFont="1" applyBorder="1">
      <alignment horizontal="center" vertical="center"/>
    </xf>
    <xf numFmtId="0" fontId="11" fillId="0" borderId="9" xfId="65" applyFont="1" applyBorder="1">
      <alignment horizontal="center" vertical="center" wrapText="1"/>
    </xf>
    <xf numFmtId="49" fontId="6" fillId="3" borderId="2" xfId="66" applyNumberFormat="1" applyFont="1" applyFill="1" applyBorder="1">
      <alignment horizontal="left" vertical="center" wrapText="1"/>
    </xf>
    <xf numFmtId="0" fontId="13" fillId="0" borderId="0" xfId="67" applyFont="1">
      <alignment vertical="top"/>
    </xf>
    <xf numFmtId="0" fontId="8" fillId="0" borderId="0" xfId="68" applyFont="1">
      <alignment horizontal="center" vertical="center"/>
    </xf>
    <xf numFmtId="0" fontId="16" fillId="0" borderId="10" xfId="69" applyFont="1" applyBorder="1">
      <alignment horizontal="center" vertical="center"/>
    </xf>
    <xf numFmtId="0" fontId="8" fillId="0" borderId="11" xfId="70" applyFont="1" applyBorder="1"/>
    <xf numFmtId="0" fontId="17" fillId="0" borderId="0" xfId="71" applyFont="1">
      <alignment vertical="top"/>
    </xf>
    <xf numFmtId="0" fontId="6" fillId="0" borderId="2" xfId="72" applyFont="1" applyBorder="1">
      <alignment horizontal="center" vertical="center" wrapText="1"/>
    </xf>
    <xf numFmtId="0" fontId="6" fillId="0" borderId="2" xfId="73" applyFont="1" applyBorder="1">
      <alignment horizontal="center" vertical="center" wrapText="1"/>
    </xf>
    <xf numFmtId="0" fontId="6" fillId="0" borderId="2" xfId="74" applyFont="1" applyBorder="1">
      <alignment horizontal="center" vertical="center"/>
    </xf>
    <xf numFmtId="0" fontId="6" fillId="0" borderId="2" xfId="75" applyFont="1" applyBorder="1">
      <alignment horizontal="left" vertical="center" wrapText="1"/>
    </xf>
    <xf numFmtId="0" fontId="6" fillId="7" borderId="2" xfId="76" applyFont="1" applyFill="1" applyBorder="1">
      <alignment horizontal="left" vertical="center" wrapText="1"/>
    </xf>
    <xf numFmtId="0" fontId="6" fillId="3" borderId="2" xfId="77" applyFont="1" applyFill="1" applyBorder="1">
      <alignment horizontal="left" vertical="center" wrapText="1"/>
    </xf>
    <xf numFmtId="0" fontId="8" fillId="7" borderId="0" xfId="78" applyFont="1" applyFill="1">
      <alignment horizontal="center" vertical="center"/>
    </xf>
    <xf numFmtId="0" fontId="6" fillId="0" borderId="2" xfId="79" applyFont="1" applyBorder="1">
      <alignment horizontal="center" vertical="center" wrapText="1"/>
    </xf>
    <xf numFmtId="0" fontId="10" fillId="0" borderId="2" xfId="80" applyFont="1" applyBorder="1">
      <alignment horizontal="center" vertical="center"/>
    </xf>
    <xf numFmtId="0" fontId="10" fillId="0" borderId="2" xfId="81" applyFont="1" applyBorder="1">
      <alignment horizontal="center" vertical="center" wrapText="1"/>
    </xf>
    <xf numFmtId="0" fontId="6" fillId="0" borderId="2" xfId="82" applyFont="1" applyBorder="1">
      <alignment horizontal="center" vertical="center" wrapText="1"/>
    </xf>
    <xf numFmtId="0" fontId="16" fillId="0" borderId="12" xfId="83" applyFont="1" applyBorder="1">
      <alignment horizontal="center" vertical="center"/>
    </xf>
    <xf numFmtId="0" fontId="6" fillId="0" borderId="2" xfId="84" applyFont="1" applyBorder="1">
      <alignment horizontal="center" vertical="center"/>
    </xf>
    <xf numFmtId="0" fontId="7" fillId="0" borderId="2" xfId="85" applyFont="1" applyBorder="1">
      <alignment horizontal="center" vertical="center" wrapText="1"/>
    </xf>
    <xf numFmtId="0" fontId="10" fillId="0" borderId="2" xfId="86" applyFont="1" applyBorder="1">
      <alignment horizontal="left" vertical="center" wrapText="1"/>
    </xf>
    <xf numFmtId="0" fontId="6" fillId="0" borderId="2" xfId="87" applyFont="1" applyBorder="1">
      <alignment horizontal="center" vertical="center" wrapText="1"/>
    </xf>
    <xf numFmtId="0" fontId="6" fillId="0" borderId="2" xfId="89" applyFont="1" applyBorder="1">
      <alignment horizontal="center" vertical="center" wrapText="1"/>
    </xf>
    <xf numFmtId="4" fontId="6" fillId="3" borderId="2" xfId="90" applyNumberFormat="1" applyFont="1" applyFill="1" applyBorder="1">
      <alignment horizontal="right" vertical="center" wrapText="1"/>
    </xf>
    <xf numFmtId="0" fontId="10" fillId="8" borderId="2" xfId="91" applyFont="1" applyFill="1" applyBorder="1">
      <alignment horizontal="left" vertical="center" wrapText="1"/>
    </xf>
    <xf numFmtId="0" fontId="6" fillId="7" borderId="2" xfId="92" applyFont="1" applyFill="1" applyBorder="1">
      <alignment horizontal="left" vertical="center" wrapText="1" indent="1"/>
    </xf>
    <xf numFmtId="4" fontId="6" fillId="8" borderId="2" xfId="93" applyNumberFormat="1" applyFont="1" applyFill="1" applyBorder="1">
      <alignment horizontal="right" vertical="center" wrapText="1"/>
    </xf>
    <xf numFmtId="0" fontId="13" fillId="4" borderId="0" xfId="94" applyFont="1" applyFill="1">
      <alignment vertical="top"/>
    </xf>
    <xf numFmtId="0" fontId="13" fillId="0" borderId="2" xfId="95" applyFont="1" applyBorder="1">
      <alignment horizontal="center" vertical="center" wrapText="1"/>
    </xf>
    <xf numFmtId="0" fontId="6" fillId="0" borderId="2" xfId="97" applyFont="1" applyBorder="1">
      <alignment horizontal="left" vertical="center" wrapText="1" indent="2"/>
    </xf>
    <xf numFmtId="0" fontId="13" fillId="0" borderId="2" xfId="98" applyFont="1" applyBorder="1">
      <alignment horizontal="center" vertical="center" wrapText="1"/>
    </xf>
    <xf numFmtId="0" fontId="10" fillId="0" borderId="2" xfId="99" applyFont="1" applyBorder="1">
      <alignment horizontal="left" vertical="center" wrapText="1"/>
    </xf>
    <xf numFmtId="0" fontId="10" fillId="6" borderId="2" xfId="103" applyFont="1" applyFill="1" applyBorder="1">
      <alignment horizontal="left" vertical="center" wrapText="1"/>
    </xf>
    <xf numFmtId="0" fontId="7" fillId="0" borderId="2" xfId="104" applyFont="1" applyBorder="1">
      <alignment vertical="top"/>
    </xf>
    <xf numFmtId="0" fontId="7" fillId="6" borderId="2" xfId="105" applyFont="1" applyFill="1" applyBorder="1">
      <alignment vertical="top"/>
    </xf>
    <xf numFmtId="0" fontId="6" fillId="7" borderId="2" xfId="106" applyFont="1" applyFill="1" applyBorder="1">
      <alignment horizontal="left" vertical="center" wrapText="1" indent="2"/>
    </xf>
    <xf numFmtId="4" fontId="6" fillId="3" borderId="2" xfId="107" applyNumberFormat="1" applyFont="1" applyFill="1" applyBorder="1">
      <alignment horizontal="right" vertical="center" wrapText="1"/>
    </xf>
    <xf numFmtId="4" fontId="6" fillId="0" borderId="2" xfId="108" applyNumberFormat="1" applyFont="1" applyBorder="1">
      <alignment horizontal="right" vertical="center" wrapText="1"/>
    </xf>
    <xf numFmtId="4" fontId="6" fillId="8" borderId="2" xfId="109" applyNumberFormat="1" applyFont="1" applyFill="1" applyBorder="1">
      <alignment horizontal="right" vertical="center" wrapText="1"/>
      <protection locked="0"/>
    </xf>
    <xf numFmtId="0" fontId="6" fillId="0" borderId="2" xfId="110" applyFont="1" applyBorder="1">
      <alignment horizontal="left" vertical="center" wrapText="1" indent="1"/>
    </xf>
    <xf numFmtId="0" fontId="17" fillId="4" borderId="0" xfId="111" applyFont="1" applyFill="1">
      <alignment vertical="top"/>
    </xf>
    <xf numFmtId="0" fontId="17" fillId="0" borderId="2" xfId="112" applyFont="1" applyBorder="1">
      <alignment horizontal="center" vertical="center" wrapText="1"/>
    </xf>
    <xf numFmtId="0" fontId="7" fillId="4" borderId="0" xfId="113" applyFont="1" applyFill="1">
      <alignment vertical="top"/>
    </xf>
    <xf numFmtId="4" fontId="6" fillId="8" borderId="2" xfId="114" applyNumberFormat="1" applyFont="1" applyFill="1" applyBorder="1">
      <alignment horizontal="right" vertical="center" wrapText="1"/>
    </xf>
    <xf numFmtId="0" fontId="6" fillId="0" borderId="2" xfId="115" applyFont="1" applyBorder="1">
      <alignment horizontal="center" vertical="center" wrapText="1"/>
    </xf>
    <xf numFmtId="0" fontId="6" fillId="0" borderId="2" xfId="116" applyFont="1" applyBorder="1">
      <alignment horizontal="center" vertical="center" wrapText="1"/>
    </xf>
    <xf numFmtId="0" fontId="10" fillId="0" borderId="2" xfId="117" applyFont="1" applyBorder="1">
      <alignment vertical="top" wrapText="1"/>
    </xf>
    <xf numFmtId="0" fontId="10" fillId="0" borderId="2" xfId="118" applyFont="1" applyBorder="1">
      <alignment vertical="top" wrapText="1"/>
    </xf>
    <xf numFmtId="0" fontId="10" fillId="0" borderId="2" xfId="119" applyFont="1" applyBorder="1">
      <alignment vertical="top" wrapText="1"/>
    </xf>
    <xf numFmtId="4" fontId="6" fillId="9" borderId="2" xfId="120" applyNumberFormat="1" applyFont="1" applyFill="1" applyBorder="1">
      <alignment horizontal="right" vertical="center" wrapText="1"/>
      <protection locked="0"/>
    </xf>
    <xf numFmtId="4" fontId="6" fillId="7" borderId="2" xfId="121" applyNumberFormat="1" applyFont="1" applyFill="1" applyBorder="1">
      <alignment horizontal="right" vertical="center" wrapText="1"/>
    </xf>
    <xf numFmtId="4" fontId="6" fillId="9" borderId="2" xfId="122" applyNumberFormat="1" applyFont="1" applyFill="1" applyBorder="1">
      <alignment horizontal="right" vertical="center" wrapText="1"/>
    </xf>
    <xf numFmtId="0" fontId="6" fillId="3" borderId="2" xfId="123" quotePrefix="1" applyFont="1" applyFill="1" applyBorder="1">
      <alignment horizontal="left" vertical="center" wrapText="1"/>
    </xf>
    <xf numFmtId="0" fontId="6" fillId="8" borderId="2" xfId="124" applyFont="1" applyFill="1" applyBorder="1">
      <alignment horizontal="left" vertical="center" wrapText="1"/>
    </xf>
    <xf numFmtId="0" fontId="10" fillId="0" borderId="2" xfId="125" applyFont="1" applyBorder="1">
      <alignment vertical="top" wrapText="1"/>
    </xf>
    <xf numFmtId="49" fontId="6" fillId="8" borderId="2" xfId="130" applyNumberFormat="1" applyFont="1" applyFill="1" applyBorder="1">
      <alignment horizontal="center" vertical="center" wrapText="1"/>
      <protection locked="0"/>
    </xf>
    <xf numFmtId="0" fontId="13" fillId="0" borderId="2" xfId="132" applyFont="1" applyBorder="1">
      <alignment vertical="top" wrapText="1"/>
    </xf>
    <xf numFmtId="0" fontId="13" fillId="0" borderId="2" xfId="133" applyFont="1" applyBorder="1">
      <alignment vertical="top" wrapText="1"/>
    </xf>
    <xf numFmtId="4" fontId="7" fillId="0" borderId="2" xfId="134" applyNumberFormat="1" applyFont="1" applyBorder="1">
      <alignment vertical="top" wrapText="1"/>
    </xf>
    <xf numFmtId="4" fontId="13" fillId="0" borderId="2" xfId="135" applyNumberFormat="1" applyFont="1" applyBorder="1">
      <alignment vertical="top" wrapText="1"/>
    </xf>
    <xf numFmtId="168" fontId="6" fillId="0" borderId="2" xfId="136" applyNumberFormat="1" applyFont="1" applyBorder="1">
      <alignment horizontal="left" vertical="center" wrapText="1"/>
    </xf>
    <xf numFmtId="168" fontId="6" fillId="8" borderId="2" xfId="137" applyNumberFormat="1" applyFont="1" applyFill="1" applyBorder="1">
      <alignment horizontal="left" vertical="center" wrapText="1"/>
      <protection locked="0"/>
    </xf>
    <xf numFmtId="49" fontId="6" fillId="8" borderId="2" xfId="138" applyNumberFormat="1" applyFont="1" applyFill="1" applyBorder="1">
      <alignment horizontal="left" vertical="center" wrapText="1"/>
      <protection locked="0"/>
    </xf>
    <xf numFmtId="49" fontId="6" fillId="9" borderId="2" xfId="139" applyNumberFormat="1" applyFont="1" applyFill="1" applyBorder="1">
      <alignment horizontal="left" vertical="center" wrapText="1"/>
      <protection locked="0"/>
    </xf>
    <xf numFmtId="49" fontId="6" fillId="8" borderId="2" xfId="157" applyNumberFormat="1" applyFont="1" applyFill="1" applyBorder="1">
      <alignment horizontal="left" vertical="center" wrapText="1"/>
      <protection locked="0"/>
    </xf>
    <xf numFmtId="0" fontId="6" fillId="7" borderId="2" xfId="183" applyFont="1" applyFill="1" applyBorder="1">
      <alignment horizontal="left" vertical="center" wrapText="1" indent="3"/>
    </xf>
    <xf numFmtId="49" fontId="6" fillId="9" borderId="2" xfId="202" applyNumberFormat="1" applyFont="1" applyFill="1" applyBorder="1">
      <alignment horizontal="center" vertical="center" wrapText="1"/>
      <protection locked="0"/>
    </xf>
    <xf numFmtId="0" fontId="6" fillId="5" borderId="0" xfId="203" applyFont="1" applyFill="1">
      <protection locked="0"/>
    </xf>
    <xf numFmtId="0" fontId="10" fillId="0" borderId="0" xfId="204" applyFont="1">
      <alignment horizontal="right" vertical="top"/>
    </xf>
    <xf numFmtId="0" fontId="4" fillId="0" borderId="1" xfId="205" applyFont="1" applyBorder="1">
      <alignment horizontal="left" vertical="center" indent="1"/>
      <protection locked="0"/>
    </xf>
    <xf numFmtId="0" fontId="6" fillId="0" borderId="1" xfId="206" applyFont="1" applyBorder="1">
      <protection locked="0"/>
    </xf>
    <xf numFmtId="0" fontId="6" fillId="0" borderId="3" xfId="207" applyFont="1" applyBorder="1">
      <alignment horizontal="left" vertical="center" indent="1"/>
      <protection locked="0"/>
    </xf>
    <xf numFmtId="0" fontId="6" fillId="0" borderId="3" xfId="208" applyFont="1" applyBorder="1">
      <protection locked="0"/>
    </xf>
    <xf numFmtId="0" fontId="6" fillId="0" borderId="7" xfId="209" applyFont="1" applyBorder="1">
      <alignment horizontal="center" vertical="center" wrapText="1"/>
    </xf>
    <xf numFmtId="0" fontId="16" fillId="0" borderId="0" xfId="210" applyFont="1">
      <alignment horizontal="center" vertical="center"/>
    </xf>
    <xf numFmtId="0" fontId="9" fillId="0" borderId="0" xfId="211" applyFont="1">
      <alignment horizontal="right" vertical="center" indent="1"/>
    </xf>
    <xf numFmtId="0" fontId="6" fillId="11" borderId="2" xfId="212" applyFont="1" applyFill="1" applyBorder="1">
      <alignment horizontal="center" vertical="center" wrapText="1"/>
      <protection locked="0"/>
    </xf>
    <xf numFmtId="4" fontId="4" fillId="3" borderId="2" xfId="213" applyNumberFormat="1" applyFont="1" applyFill="1" applyBorder="1">
      <alignment horizontal="right" vertical="center"/>
      <protection locked="0"/>
    </xf>
    <xf numFmtId="0" fontId="14" fillId="10" borderId="2" xfId="214" applyFont="1" applyFill="1" applyBorder="1">
      <alignment horizontal="center" vertical="center" wrapText="1"/>
      <protection locked="0"/>
    </xf>
    <xf numFmtId="0" fontId="12" fillId="6" borderId="2" xfId="215" applyFont="1" applyFill="1" applyBorder="1">
      <alignment horizontal="left" vertical="center"/>
      <protection locked="0"/>
    </xf>
    <xf numFmtId="0" fontId="9" fillId="0" borderId="0" xfId="217" applyFont="1">
      <alignment horizontal="right" indent="1"/>
    </xf>
    <xf numFmtId="0" fontId="6" fillId="11" borderId="2" xfId="218" applyFont="1" applyFill="1" applyBorder="1">
      <alignment horizontal="left" vertical="center" wrapText="1"/>
      <protection locked="0"/>
    </xf>
    <xf numFmtId="0" fontId="9" fillId="7" borderId="0" xfId="219" applyFont="1" applyFill="1">
      <alignment horizontal="center" vertical="center"/>
    </xf>
    <xf numFmtId="0" fontId="6" fillId="0" borderId="2" xfId="220" applyFont="1" applyBorder="1">
      <alignment horizontal="center" vertical="center" wrapText="1"/>
    </xf>
    <xf numFmtId="0" fontId="6" fillId="12" borderId="2" xfId="221" applyFont="1" applyFill="1" applyBorder="1">
      <alignment horizontal="center" vertical="center" wrapText="1"/>
    </xf>
    <xf numFmtId="0" fontId="9" fillId="0" borderId="0" xfId="222" applyFont="1">
      <alignment horizontal="left" indent="1"/>
    </xf>
    <xf numFmtId="0" fontId="6" fillId="0" borderId="2" xfId="223" applyFont="1" applyBorder="1">
      <alignment horizontal="center" vertical="center" wrapText="1"/>
      <protection locked="0"/>
    </xf>
    <xf numFmtId="0" fontId="6" fillId="0" borderId="2" xfId="224" applyFont="1" applyBorder="1">
      <alignment horizontal="center" vertical="center" wrapText="1"/>
      <protection locked="0"/>
    </xf>
    <xf numFmtId="0" fontId="6" fillId="12" borderId="2" xfId="225" applyFont="1" applyFill="1" applyBorder="1">
      <alignment horizontal="left" vertical="center" wrapText="1"/>
      <protection locked="0"/>
    </xf>
    <xf numFmtId="0" fontId="7" fillId="13" borderId="0" xfId="227" applyFont="1" applyFill="1">
      <alignment vertical="top"/>
    </xf>
    <xf numFmtId="0" fontId="9" fillId="14" borderId="0" xfId="229" applyFont="1" applyFill="1"/>
    <xf numFmtId="0" fontId="7" fillId="0" borderId="0" xfId="3" applyFont="1">
      <alignment horizontal="right" vertical="top"/>
    </xf>
    <xf numFmtId="0" fontId="7" fillId="0" borderId="0" xfId="6" applyFont="1">
      <alignment horizontal="right" vertical="center" indent="1"/>
    </xf>
    <xf numFmtId="0" fontId="7" fillId="0" borderId="0" xfId="10" applyFont="1">
      <alignment vertical="top"/>
    </xf>
    <xf numFmtId="0" fontId="7" fillId="0" borderId="2" xfId="35" applyFont="1" applyBorder="1">
      <alignment horizontal="right" vertical="top" wrapText="1" indent="1"/>
    </xf>
    <xf numFmtId="0" fontId="7" fillId="0" borderId="2" xfId="36" applyFont="1" applyBorder="1">
      <alignment vertical="top" wrapText="1"/>
    </xf>
    <xf numFmtId="0" fontId="7" fillId="0" borderId="2" xfId="37" applyFont="1" applyBorder="1">
      <alignment horizontal="center" vertical="center" wrapText="1"/>
    </xf>
    <xf numFmtId="0" fontId="7" fillId="0" borderId="2" xfId="38" applyFont="1" applyBorder="1">
      <alignment vertical="top" wrapText="1"/>
    </xf>
    <xf numFmtId="0" fontId="7" fillId="6" borderId="2" xfId="39" applyFont="1" applyFill="1" applyBorder="1">
      <alignment vertical="top" wrapText="1"/>
    </xf>
    <xf numFmtId="49" fontId="18" fillId="3" borderId="2" xfId="27" applyNumberFormat="1" applyFont="1" applyFill="1" applyBorder="1">
      <alignment horizontal="center" vertical="center" wrapText="1"/>
    </xf>
    <xf numFmtId="0" fontId="19" fillId="9" borderId="2" xfId="48" applyFont="1" applyFill="1" applyBorder="1">
      <alignment horizontal="left" vertical="center" wrapText="1"/>
      <protection locked="0"/>
    </xf>
    <xf numFmtId="0" fontId="7" fillId="4" borderId="0" xfId="88" applyFont="1" applyFill="1">
      <alignment vertical="top"/>
    </xf>
    <xf numFmtId="0" fontId="7" fillId="0" borderId="0" xfId="96" applyFont="1">
      <alignment vertical="top"/>
    </xf>
    <xf numFmtId="0" fontId="7" fillId="6" borderId="2" xfId="102" applyFont="1" applyFill="1" applyBorder="1">
      <alignment vertical="top"/>
    </xf>
    <xf numFmtId="0" fontId="19" fillId="9" borderId="2" xfId="126" applyFont="1" applyFill="1" applyBorder="1">
      <alignment horizontal="center" vertical="center" wrapText="1"/>
      <protection locked="0"/>
    </xf>
    <xf numFmtId="0" fontId="19" fillId="9" borderId="2" xfId="127" applyFont="1" applyFill="1" applyBorder="1">
      <alignment horizontal="center" vertical="center" wrapText="1"/>
      <protection locked="0"/>
    </xf>
    <xf numFmtId="0" fontId="19" fillId="9" borderId="2" xfId="128" applyFont="1" applyFill="1" applyBorder="1">
      <alignment horizontal="center" vertical="center" wrapText="1"/>
      <protection locked="0"/>
    </xf>
    <xf numFmtId="0" fontId="19" fillId="9" borderId="2" xfId="129" applyFont="1" applyFill="1" applyBorder="1">
      <alignment horizontal="center" vertical="center" wrapText="1"/>
      <protection locked="0"/>
    </xf>
    <xf numFmtId="0" fontId="19" fillId="9" borderId="2" xfId="131" applyFont="1" applyFill="1" applyBorder="1">
      <alignment horizontal="center" vertical="center" wrapText="1"/>
      <protection locked="0"/>
    </xf>
    <xf numFmtId="0" fontId="19" fillId="9" borderId="2" xfId="140" applyFont="1" applyFill="1" applyBorder="1">
      <alignment horizontal="left" vertical="center" wrapText="1"/>
      <protection locked="0"/>
    </xf>
    <xf numFmtId="0" fontId="19" fillId="9" borderId="2" xfId="141" applyFont="1" applyFill="1" applyBorder="1">
      <alignment horizontal="left" vertical="center" wrapText="1"/>
      <protection locked="0"/>
    </xf>
    <xf numFmtId="0" fontId="19" fillId="9" borderId="2" xfId="142" applyFont="1" applyFill="1" applyBorder="1">
      <alignment horizontal="left" vertical="center" wrapText="1"/>
      <protection locked="0"/>
    </xf>
    <xf numFmtId="0" fontId="19" fillId="8" borderId="2" xfId="143" applyFont="1" applyFill="1" applyBorder="1">
      <alignment horizontal="left" vertical="center" wrapText="1"/>
      <protection locked="0"/>
    </xf>
    <xf numFmtId="0" fontId="19" fillId="9" borderId="2" xfId="144" applyFont="1" applyFill="1" applyBorder="1">
      <alignment horizontal="left" vertical="center" wrapText="1"/>
      <protection locked="0"/>
    </xf>
    <xf numFmtId="0" fontId="19" fillId="9" borderId="2" xfId="145" applyFont="1" applyFill="1" applyBorder="1">
      <alignment horizontal="left" vertical="center" wrapText="1"/>
      <protection locked="0"/>
    </xf>
    <xf numFmtId="0" fontId="19" fillId="9" borderId="2" xfId="146" applyFont="1" applyFill="1" applyBorder="1">
      <alignment horizontal="left" vertical="center" wrapText="1"/>
      <protection locked="0"/>
    </xf>
    <xf numFmtId="0" fontId="19" fillId="8" borderId="2" xfId="147" applyFont="1" applyFill="1" applyBorder="1">
      <alignment horizontal="left" vertical="center" wrapText="1"/>
      <protection locked="0"/>
    </xf>
    <xf numFmtId="0" fontId="19" fillId="9" borderId="2" xfId="148" applyFont="1" applyFill="1" applyBorder="1">
      <alignment horizontal="left" vertical="center" wrapText="1"/>
      <protection locked="0"/>
    </xf>
    <xf numFmtId="0" fontId="19" fillId="9" borderId="2" xfId="149" applyFont="1" applyFill="1" applyBorder="1">
      <alignment horizontal="left" vertical="center" wrapText="1"/>
      <protection locked="0"/>
    </xf>
    <xf numFmtId="0" fontId="19" fillId="9" borderId="2" xfId="150" applyFont="1" applyFill="1" applyBorder="1">
      <alignment horizontal="left" vertical="center" wrapText="1"/>
      <protection locked="0"/>
    </xf>
    <xf numFmtId="0" fontId="19" fillId="9" borderId="2" xfId="151" applyFont="1" applyFill="1" applyBorder="1">
      <alignment horizontal="left" vertical="center" wrapText="1"/>
      <protection locked="0"/>
    </xf>
    <xf numFmtId="0" fontId="19" fillId="9" borderId="2" xfId="152" applyFont="1" applyFill="1" applyBorder="1">
      <alignment horizontal="left" vertical="center" wrapText="1"/>
      <protection locked="0"/>
    </xf>
    <xf numFmtId="0" fontId="19" fillId="9" borderId="2" xfId="153" applyFont="1" applyFill="1" applyBorder="1">
      <alignment horizontal="left" vertical="center" wrapText="1"/>
      <protection locked="0"/>
    </xf>
    <xf numFmtId="0" fontId="19" fillId="9" borderId="2" xfId="154" applyFont="1" applyFill="1" applyBorder="1">
      <alignment horizontal="left" vertical="center" wrapText="1"/>
      <protection locked="0"/>
    </xf>
    <xf numFmtId="0" fontId="19" fillId="9" borderId="2" xfId="155" applyFont="1" applyFill="1" applyBorder="1">
      <alignment horizontal="left" vertical="center" wrapText="1"/>
      <protection locked="0"/>
    </xf>
    <xf numFmtId="0" fontId="19" fillId="9" borderId="2" xfId="156" applyFont="1" applyFill="1" applyBorder="1">
      <alignment horizontal="left" vertical="center" wrapText="1"/>
      <protection locked="0"/>
    </xf>
    <xf numFmtId="0" fontId="19" fillId="9" borderId="2" xfId="158" applyFont="1" applyFill="1" applyBorder="1">
      <alignment horizontal="left" vertical="center" wrapText="1"/>
      <protection locked="0"/>
    </xf>
    <xf numFmtId="0" fontId="19" fillId="9" borderId="2" xfId="159" applyFont="1" applyFill="1" applyBorder="1">
      <alignment horizontal="left" vertical="center" wrapText="1"/>
      <protection locked="0"/>
    </xf>
    <xf numFmtId="0" fontId="19" fillId="9" borderId="2" xfId="160" applyFont="1" applyFill="1" applyBorder="1">
      <alignment horizontal="left" vertical="center" wrapText="1"/>
      <protection locked="0"/>
    </xf>
    <xf numFmtId="0" fontId="19" fillId="9" borderId="2" xfId="161" applyFont="1" applyFill="1" applyBorder="1">
      <alignment horizontal="left" vertical="center" wrapText="1"/>
      <protection locked="0"/>
    </xf>
    <xf numFmtId="0" fontId="19" fillId="8" borderId="2" xfId="162" applyFont="1" applyFill="1" applyBorder="1">
      <alignment horizontal="left" vertical="center" wrapText="1"/>
      <protection locked="0"/>
    </xf>
    <xf numFmtId="0" fontId="19" fillId="9" borderId="2" xfId="163" applyFont="1" applyFill="1" applyBorder="1">
      <alignment horizontal="left" vertical="center" wrapText="1"/>
      <protection locked="0"/>
    </xf>
    <xf numFmtId="0" fontId="19" fillId="9" borderId="2" xfId="164" applyFont="1" applyFill="1" applyBorder="1">
      <alignment horizontal="left" vertical="center" wrapText="1"/>
      <protection locked="0"/>
    </xf>
    <xf numFmtId="0" fontId="19" fillId="9" borderId="2" xfId="165" applyFont="1" applyFill="1" applyBorder="1">
      <alignment horizontal="left" vertical="center" wrapText="1"/>
      <protection locked="0"/>
    </xf>
    <xf numFmtId="0" fontId="19" fillId="8" borderId="2" xfId="166" applyFont="1" applyFill="1" applyBorder="1">
      <alignment horizontal="left" vertical="center" wrapText="1"/>
      <protection locked="0"/>
    </xf>
    <xf numFmtId="0" fontId="19" fillId="9" borderId="2" xfId="167" applyFont="1" applyFill="1" applyBorder="1">
      <alignment horizontal="left" vertical="center" wrapText="1"/>
      <protection locked="0"/>
    </xf>
    <xf numFmtId="0" fontId="19" fillId="9" borderId="2" xfId="168" applyFont="1" applyFill="1" applyBorder="1">
      <alignment horizontal="left" vertical="center" wrapText="1"/>
      <protection locked="0"/>
    </xf>
    <xf numFmtId="0" fontId="19" fillId="8" borderId="2" xfId="169" applyFont="1" applyFill="1" applyBorder="1">
      <alignment horizontal="left" vertical="center" wrapText="1"/>
      <protection locked="0"/>
    </xf>
    <xf numFmtId="0" fontId="19" fillId="9" borderId="2" xfId="170" applyFont="1" applyFill="1" applyBorder="1">
      <alignment horizontal="left" vertical="center" wrapText="1"/>
      <protection locked="0"/>
    </xf>
    <xf numFmtId="0" fontId="19" fillId="9" borderId="2" xfId="171" applyFont="1" applyFill="1" applyBorder="1">
      <alignment horizontal="left" vertical="center" wrapText="1"/>
      <protection locked="0"/>
    </xf>
    <xf numFmtId="0" fontId="19" fillId="9" borderId="2" xfId="172" applyFont="1" applyFill="1" applyBorder="1">
      <alignment horizontal="left" vertical="center" wrapText="1"/>
      <protection locked="0"/>
    </xf>
    <xf numFmtId="0" fontId="19" fillId="8" borderId="2" xfId="173" applyFont="1" applyFill="1" applyBorder="1">
      <alignment horizontal="left" vertical="center" wrapText="1"/>
      <protection locked="0"/>
    </xf>
    <xf numFmtId="0" fontId="19" fillId="9" borderId="2" xfId="174" applyFont="1" applyFill="1" applyBorder="1">
      <alignment horizontal="left" vertical="center" wrapText="1"/>
      <protection locked="0"/>
    </xf>
    <xf numFmtId="0" fontId="19" fillId="9" borderId="2" xfId="175" applyFont="1" applyFill="1" applyBorder="1">
      <alignment horizontal="left" vertical="center" wrapText="1"/>
      <protection locked="0"/>
    </xf>
    <xf numFmtId="0" fontId="19" fillId="9" borderId="2" xfId="176" applyFont="1" applyFill="1" applyBorder="1">
      <alignment horizontal="left" vertical="center" wrapText="1"/>
      <protection locked="0"/>
    </xf>
    <xf numFmtId="0" fontId="19" fillId="8" borderId="2" xfId="177" applyFont="1" applyFill="1" applyBorder="1">
      <alignment horizontal="left" vertical="center" wrapText="1"/>
      <protection locked="0"/>
    </xf>
    <xf numFmtId="0" fontId="19" fillId="9" borderId="2" xfId="178" applyFont="1" applyFill="1" applyBorder="1">
      <alignment horizontal="left" vertical="center" wrapText="1"/>
      <protection locked="0"/>
    </xf>
    <xf numFmtId="0" fontId="19" fillId="9" borderId="2" xfId="179" applyFont="1" applyFill="1" applyBorder="1">
      <alignment horizontal="left" vertical="center" wrapText="1"/>
      <protection locked="0"/>
    </xf>
    <xf numFmtId="0" fontId="19" fillId="9" borderId="2" xfId="180" applyFont="1" applyFill="1" applyBorder="1">
      <alignment horizontal="left" vertical="center" wrapText="1"/>
      <protection locked="0"/>
    </xf>
    <xf numFmtId="0" fontId="19" fillId="8" borderId="2" xfId="181" applyFont="1" applyFill="1" applyBorder="1">
      <alignment horizontal="left" vertical="center" wrapText="1"/>
      <protection locked="0"/>
    </xf>
    <xf numFmtId="0" fontId="7" fillId="0" borderId="0" xfId="216" applyFont="1">
      <alignment vertical="top"/>
      <protection locked="0"/>
    </xf>
    <xf numFmtId="0" fontId="7" fillId="13" borderId="0" xfId="226" applyFont="1" applyFill="1">
      <alignment vertical="top"/>
    </xf>
    <xf numFmtId="49" fontId="7" fillId="0" borderId="0" xfId="228" applyNumberFormat="1" applyFont="1">
      <alignment vertical="top"/>
    </xf>
    <xf numFmtId="0" fontId="7" fillId="6" borderId="2" xfId="182" applyFont="1" applyFill="1" applyBorder="1">
      <alignment horizontal="center" vertical="center"/>
    </xf>
    <xf numFmtId="0" fontId="19" fillId="9" borderId="2" xfId="184" applyFont="1" applyFill="1" applyBorder="1">
      <alignment horizontal="center" vertical="center" wrapText="1"/>
      <protection locked="0"/>
    </xf>
    <xf numFmtId="0" fontId="19" fillId="9" borderId="2" xfId="185" applyFont="1" applyFill="1" applyBorder="1">
      <alignment horizontal="left" vertical="center" wrapText="1"/>
      <protection locked="0"/>
    </xf>
    <xf numFmtId="0" fontId="19" fillId="9" borderId="2" xfId="186" applyFont="1" applyFill="1" applyBorder="1">
      <alignment horizontal="center" vertical="center" wrapText="1"/>
      <protection locked="0"/>
    </xf>
    <xf numFmtId="0" fontId="19" fillId="9" borderId="2" xfId="187" applyFont="1" applyFill="1" applyBorder="1">
      <alignment horizontal="center" vertical="center" wrapText="1"/>
      <protection locked="0"/>
    </xf>
    <xf numFmtId="0" fontId="19" fillId="9" borderId="2" xfId="188" applyFont="1" applyFill="1" applyBorder="1">
      <alignment horizontal="left" vertical="center" wrapText="1"/>
      <protection locked="0"/>
    </xf>
    <xf numFmtId="0" fontId="19" fillId="9" borderId="2" xfId="189" applyFont="1" applyFill="1" applyBorder="1">
      <alignment horizontal="left" vertical="center" wrapText="1"/>
      <protection locked="0"/>
    </xf>
    <xf numFmtId="0" fontId="19" fillId="9" borderId="2" xfId="190" applyFont="1" applyFill="1" applyBorder="1">
      <alignment horizontal="left" vertical="center" wrapText="1"/>
      <protection locked="0"/>
    </xf>
    <xf numFmtId="0" fontId="19" fillId="9" borderId="2" xfId="191" applyFont="1" applyFill="1" applyBorder="1">
      <alignment horizontal="left" vertical="center" wrapText="1"/>
      <protection locked="0"/>
    </xf>
    <xf numFmtId="0" fontId="19" fillId="9" borderId="2" xfId="192" applyFont="1" applyFill="1" applyBorder="1">
      <alignment horizontal="left" vertical="center" wrapText="1"/>
      <protection locked="0"/>
    </xf>
    <xf numFmtId="0" fontId="19" fillId="9" borderId="2" xfId="193" applyFont="1" applyFill="1" applyBorder="1">
      <alignment horizontal="left" vertical="center" wrapText="1"/>
      <protection locked="0"/>
    </xf>
    <xf numFmtId="0" fontId="19" fillId="9" borderId="2" xfId="194" applyFont="1" applyFill="1" applyBorder="1">
      <alignment horizontal="left" vertical="center" wrapText="1"/>
      <protection locked="0"/>
    </xf>
    <xf numFmtId="0" fontId="19" fillId="9" borderId="2" xfId="195" applyFont="1" applyFill="1" applyBorder="1">
      <alignment horizontal="left" vertical="center" wrapText="1"/>
      <protection locked="0"/>
    </xf>
    <xf numFmtId="0" fontId="19" fillId="9" borderId="2" xfId="196" applyFont="1" applyFill="1" applyBorder="1">
      <alignment horizontal="left" vertical="center" wrapText="1"/>
      <protection locked="0"/>
    </xf>
    <xf numFmtId="0" fontId="19" fillId="9" borderId="2" xfId="197" applyFont="1" applyFill="1" applyBorder="1">
      <alignment horizontal="left" vertical="center" wrapText="1"/>
      <protection locked="0"/>
    </xf>
    <xf numFmtId="0" fontId="19" fillId="9" borderId="2" xfId="198" applyFont="1" applyFill="1" applyBorder="1">
      <alignment horizontal="left" vertical="center" wrapText="1"/>
      <protection locked="0"/>
    </xf>
    <xf numFmtId="0" fontId="19" fillId="9" borderId="2" xfId="199" applyFont="1" applyFill="1" applyBorder="1">
      <alignment horizontal="left" vertical="center" wrapText="1"/>
      <protection locked="0"/>
    </xf>
    <xf numFmtId="0" fontId="19" fillId="9" borderId="2" xfId="200" applyFont="1" applyFill="1" applyBorder="1">
      <alignment horizontal="left" vertical="center" wrapText="1"/>
      <protection locked="0"/>
    </xf>
    <xf numFmtId="0" fontId="19" fillId="9" borderId="2" xfId="201" applyFont="1" applyFill="1" applyBorder="1">
      <alignment horizontal="left" vertical="center" wrapText="1"/>
      <protection locked="0"/>
    </xf>
    <xf numFmtId="0" fontId="12" fillId="6" borderId="2" xfId="24" applyFont="1" applyFill="1" applyBorder="1">
      <alignment horizontal="left" vertical="center"/>
    </xf>
    <xf numFmtId="0" fontId="6" fillId="6" borderId="2" xfId="29" applyFont="1" applyFill="1" applyBorder="1">
      <alignment horizontal="center" vertical="center"/>
    </xf>
    <xf numFmtId="0" fontId="12" fillId="6" borderId="2" xfId="100" applyFont="1" applyFill="1" applyBorder="1">
      <alignment horizontal="left" vertical="center" indent="1"/>
    </xf>
    <xf numFmtId="0" fontId="12" fillId="6" borderId="2" xfId="101" applyFont="1" applyFill="1" applyBorder="1">
      <alignment vertical="top"/>
    </xf>
    <xf numFmtId="0" fontId="6" fillId="0" borderId="2" xfId="72" applyFont="1" applyBorder="1">
      <alignment horizontal="center" vertical="center" wrapText="1"/>
    </xf>
    <xf numFmtId="0" fontId="6" fillId="0" borderId="2" xfId="21" applyFont="1" applyBorder="1">
      <alignment horizontal="center" vertical="center"/>
    </xf>
    <xf numFmtId="0" fontId="6" fillId="0" borderId="2" xfId="73" applyFont="1" applyBorder="1">
      <alignment horizontal="center" vertical="center" wrapText="1"/>
    </xf>
    <xf numFmtId="0" fontId="6" fillId="7" borderId="2" xfId="62" applyFont="1" applyFill="1" applyBorder="1">
      <alignment horizontal="center" vertical="center" wrapText="1"/>
    </xf>
    <xf numFmtId="0" fontId="7" fillId="4" borderId="0" xfId="88" applyFont="1" applyFill="1">
      <alignment vertical="top"/>
    </xf>
    <xf numFmtId="0" fontId="13" fillId="4" borderId="0" xfId="94" applyFont="1" applyFill="1">
      <alignment vertical="top"/>
    </xf>
    <xf numFmtId="0" fontId="12" fillId="6" borderId="2" xfId="215" applyFont="1" applyFill="1" applyBorder="1">
      <alignment horizontal="left" vertical="center"/>
      <protection locked="0"/>
    </xf>
  </cellXfs>
  <cellStyles count="230">
    <cellStyle name="p4IndHdr" xfId="2"/>
    <cellStyle name="p4VisCtrl" xfId="1"/>
    <cellStyle name="s1" xfId="3"/>
    <cellStyle name="s10" xfId="12"/>
    <cellStyle name="s11" xfId="13"/>
    <cellStyle name="s12" xfId="14"/>
    <cellStyle name="s13" xfId="15"/>
    <cellStyle name="s14" xfId="16"/>
    <cellStyle name="s143" xfId="45"/>
    <cellStyle name="s144" xfId="46"/>
    <cellStyle name="s145" xfId="47"/>
    <cellStyle name="s146" xfId="48"/>
    <cellStyle name="s147" xfId="49"/>
    <cellStyle name="s148" xfId="50"/>
    <cellStyle name="s149" xfId="51"/>
    <cellStyle name="s15" xfId="17"/>
    <cellStyle name="s150" xfId="52"/>
    <cellStyle name="s151" xfId="53"/>
    <cellStyle name="s152" xfId="54"/>
    <cellStyle name="s153" xfId="55"/>
    <cellStyle name="s154" xfId="56"/>
    <cellStyle name="s155" xfId="57"/>
    <cellStyle name="s156" xfId="58"/>
    <cellStyle name="s157" xfId="59"/>
    <cellStyle name="s158" xfId="60"/>
    <cellStyle name="s159" xfId="61"/>
    <cellStyle name="s16" xfId="18"/>
    <cellStyle name="s160" xfId="62"/>
    <cellStyle name="s161" xfId="63"/>
    <cellStyle name="s162" xfId="64"/>
    <cellStyle name="s163" xfId="65"/>
    <cellStyle name="s164" xfId="66"/>
    <cellStyle name="s165" xfId="67"/>
    <cellStyle name="s166" xfId="68"/>
    <cellStyle name="s167" xfId="69"/>
    <cellStyle name="s168" xfId="70"/>
    <cellStyle name="s169" xfId="71"/>
    <cellStyle name="s17" xfId="19"/>
    <cellStyle name="s170" xfId="72"/>
    <cellStyle name="s171" xfId="73"/>
    <cellStyle name="s172" xfId="74"/>
    <cellStyle name="s173" xfId="75"/>
    <cellStyle name="s174" xfId="76"/>
    <cellStyle name="s175" xfId="77"/>
    <cellStyle name="s176" xfId="78"/>
    <cellStyle name="s177" xfId="79"/>
    <cellStyle name="s178" xfId="80"/>
    <cellStyle name="s179" xfId="81"/>
    <cellStyle name="s18" xfId="20"/>
    <cellStyle name="s180" xfId="82"/>
    <cellStyle name="s181" xfId="83"/>
    <cellStyle name="s182" xfId="84"/>
    <cellStyle name="s183" xfId="85"/>
    <cellStyle name="s184" xfId="86"/>
    <cellStyle name="s185" xfId="87"/>
    <cellStyle name="s186" xfId="88"/>
    <cellStyle name="s187" xfId="89"/>
    <cellStyle name="s188" xfId="90"/>
    <cellStyle name="s189" xfId="91"/>
    <cellStyle name="s19" xfId="21"/>
    <cellStyle name="s190" xfId="92"/>
    <cellStyle name="s191" xfId="93"/>
    <cellStyle name="s192" xfId="94"/>
    <cellStyle name="s193" xfId="95"/>
    <cellStyle name="s194" xfId="96"/>
    <cellStyle name="s195" xfId="97"/>
    <cellStyle name="s196" xfId="98"/>
    <cellStyle name="s197" xfId="99"/>
    <cellStyle name="s198" xfId="100"/>
    <cellStyle name="s199" xfId="101"/>
    <cellStyle name="s2" xfId="4"/>
    <cellStyle name="s20" xfId="22"/>
    <cellStyle name="s200" xfId="102"/>
    <cellStyle name="s201" xfId="103"/>
    <cellStyle name="s202" xfId="104"/>
    <cellStyle name="s203" xfId="105"/>
    <cellStyle name="s204" xfId="106"/>
    <cellStyle name="s205" xfId="107"/>
    <cellStyle name="s206" xfId="108"/>
    <cellStyle name="s207" xfId="109"/>
    <cellStyle name="s208" xfId="110"/>
    <cellStyle name="s209" xfId="111"/>
    <cellStyle name="s21" xfId="23"/>
    <cellStyle name="s210" xfId="112"/>
    <cellStyle name="s22" xfId="24"/>
    <cellStyle name="s221" xfId="113"/>
    <cellStyle name="s223" xfId="114"/>
    <cellStyle name="s23" xfId="25"/>
    <cellStyle name="s24" xfId="26"/>
    <cellStyle name="s25" xfId="27"/>
    <cellStyle name="s26" xfId="28"/>
    <cellStyle name="s27" xfId="29"/>
    <cellStyle name="s28" xfId="30"/>
    <cellStyle name="s29" xfId="31"/>
    <cellStyle name="s3" xfId="5"/>
    <cellStyle name="s30" xfId="32"/>
    <cellStyle name="s31" xfId="33"/>
    <cellStyle name="s32" xfId="34"/>
    <cellStyle name="s33" xfId="35"/>
    <cellStyle name="s34" xfId="36"/>
    <cellStyle name="s340" xfId="115"/>
    <cellStyle name="s341" xfId="116"/>
    <cellStyle name="s342" xfId="117"/>
    <cellStyle name="s343" xfId="118"/>
    <cellStyle name="s344" xfId="119"/>
    <cellStyle name="s345" xfId="120"/>
    <cellStyle name="s346" xfId="121"/>
    <cellStyle name="s347" xfId="122"/>
    <cellStyle name="s348" xfId="123"/>
    <cellStyle name="s349" xfId="124"/>
    <cellStyle name="s35" xfId="37"/>
    <cellStyle name="s350" xfId="125"/>
    <cellStyle name="s351" xfId="126"/>
    <cellStyle name="s352" xfId="127"/>
    <cellStyle name="s353" xfId="128"/>
    <cellStyle name="s354" xfId="129"/>
    <cellStyle name="s355" xfId="130"/>
    <cellStyle name="s356" xfId="131"/>
    <cellStyle name="s357" xfId="132"/>
    <cellStyle name="s358" xfId="133"/>
    <cellStyle name="s359" xfId="134"/>
    <cellStyle name="s36" xfId="38"/>
    <cellStyle name="s360" xfId="135"/>
    <cellStyle name="s361" xfId="136"/>
    <cellStyle name="s362" xfId="137"/>
    <cellStyle name="s363" xfId="138"/>
    <cellStyle name="s364" xfId="139"/>
    <cellStyle name="s365" xfId="140"/>
    <cellStyle name="s366" xfId="141"/>
    <cellStyle name="s367" xfId="142"/>
    <cellStyle name="s368" xfId="143"/>
    <cellStyle name="s369" xfId="144"/>
    <cellStyle name="s37" xfId="39"/>
    <cellStyle name="s370" xfId="145"/>
    <cellStyle name="s371" xfId="146"/>
    <cellStyle name="s372" xfId="147"/>
    <cellStyle name="s373" xfId="148"/>
    <cellStyle name="s374" xfId="149"/>
    <cellStyle name="s375" xfId="150"/>
    <cellStyle name="s376" xfId="151"/>
    <cellStyle name="s377" xfId="152"/>
    <cellStyle name="s378" xfId="153"/>
    <cellStyle name="s379" xfId="154"/>
    <cellStyle name="s38" xfId="40"/>
    <cellStyle name="s380" xfId="155"/>
    <cellStyle name="s381" xfId="156"/>
    <cellStyle name="s382" xfId="157"/>
    <cellStyle name="s383" xfId="158"/>
    <cellStyle name="s384" xfId="159"/>
    <cellStyle name="s385" xfId="160"/>
    <cellStyle name="s386" xfId="161"/>
    <cellStyle name="s387" xfId="162"/>
    <cellStyle name="s388" xfId="163"/>
    <cellStyle name="s389" xfId="164"/>
    <cellStyle name="s39" xfId="41"/>
    <cellStyle name="s390" xfId="165"/>
    <cellStyle name="s391" xfId="166"/>
    <cellStyle name="s392" xfId="167"/>
    <cellStyle name="s393" xfId="168"/>
    <cellStyle name="s394" xfId="169"/>
    <cellStyle name="s395" xfId="170"/>
    <cellStyle name="s396" xfId="171"/>
    <cellStyle name="s397" xfId="172"/>
    <cellStyle name="s398" xfId="173"/>
    <cellStyle name="s399" xfId="174"/>
    <cellStyle name="s4" xfId="6"/>
    <cellStyle name="s40" xfId="42"/>
    <cellStyle name="s400" xfId="175"/>
    <cellStyle name="s401" xfId="176"/>
    <cellStyle name="s402" xfId="177"/>
    <cellStyle name="s403" xfId="178"/>
    <cellStyle name="s404" xfId="179"/>
    <cellStyle name="s405" xfId="180"/>
    <cellStyle name="s406" xfId="181"/>
    <cellStyle name="s407" xfId="182"/>
    <cellStyle name="s408" xfId="183"/>
    <cellStyle name="s409" xfId="184"/>
    <cellStyle name="s41" xfId="43"/>
    <cellStyle name="s410" xfId="185"/>
    <cellStyle name="s411" xfId="186"/>
    <cellStyle name="s412" xfId="187"/>
    <cellStyle name="s413" xfId="188"/>
    <cellStyle name="s414" xfId="189"/>
    <cellStyle name="s415" xfId="190"/>
    <cellStyle name="s416" xfId="191"/>
    <cellStyle name="s417" xfId="192"/>
    <cellStyle name="s418" xfId="193"/>
    <cellStyle name="s419" xfId="194"/>
    <cellStyle name="s42" xfId="44"/>
    <cellStyle name="s420" xfId="195"/>
    <cellStyle name="s421" xfId="196"/>
    <cellStyle name="s422" xfId="197"/>
    <cellStyle name="s423" xfId="198"/>
    <cellStyle name="s424" xfId="199"/>
    <cellStyle name="s425" xfId="200"/>
    <cellStyle name="s426" xfId="201"/>
    <cellStyle name="s427" xfId="202"/>
    <cellStyle name="s428" xfId="203"/>
    <cellStyle name="s429" xfId="204"/>
    <cellStyle name="s430" xfId="205"/>
    <cellStyle name="s431" xfId="206"/>
    <cellStyle name="s432" xfId="207"/>
    <cellStyle name="s433" xfId="208"/>
    <cellStyle name="s434" xfId="209"/>
    <cellStyle name="s435" xfId="210"/>
    <cellStyle name="s436" xfId="211"/>
    <cellStyle name="s437" xfId="212"/>
    <cellStyle name="s438" xfId="213"/>
    <cellStyle name="s439" xfId="214"/>
    <cellStyle name="s440" xfId="215"/>
    <cellStyle name="s441" xfId="216"/>
    <cellStyle name="s442" xfId="217"/>
    <cellStyle name="s443" xfId="218"/>
    <cellStyle name="s444" xfId="219"/>
    <cellStyle name="s445" xfId="220"/>
    <cellStyle name="s446" xfId="221"/>
    <cellStyle name="s447" xfId="222"/>
    <cellStyle name="s448" xfId="223"/>
    <cellStyle name="s449" xfId="224"/>
    <cellStyle name="s450" xfId="225"/>
    <cellStyle name="s451" xfId="226"/>
    <cellStyle name="s452" xfId="227"/>
    <cellStyle name="s453" xfId="228"/>
    <cellStyle name="s454" xfId="229"/>
    <cellStyle name="s5" xfId="7"/>
    <cellStyle name="s6" xfId="8"/>
    <cellStyle name="s7" xfId="9"/>
    <cellStyle name="s8" xfId="10"/>
    <cellStyle name="s9" xfId="1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-platform.ru/lk/files/Files/leQhKe/57c44672-84c7-4dcb-8d41-86026b927b05/5%20&#1085;&#1072;&#1089;&#1086;&#1089;%20&#1050;&#1072;&#1088;&#1090;&#1086;&#1095;&#1082;&#1072;%20&#1089;&#1095;&#1077;&#1090;&#1072;%2008.04.1%20&#1079;&#1072;%2001.01.2024%20-%2021.04.2025.xls" TargetMode="External"/><Relationship Id="rId13" Type="http://schemas.openxmlformats.org/officeDocument/2006/relationships/hyperlink" Target="https://data-platform.ru/lk/files/Files/leQhKe/0d06fce4-082f-4a82-9de9-45465e3d6cf5/3.%20&#1053;&#1072;&#1089;&#1086;&#1089;%208-40-180%20&#1059;&#1055;&#1044;%20&#1089;&#1082;&#1074;.8.pdf" TargetMode="External"/><Relationship Id="rId18" Type="http://schemas.openxmlformats.org/officeDocument/2006/relationships/hyperlink" Target="https://data-platform.ru/lk/files/Files/leQhKe/58404a5d-32ce-400c-9cdc-a5a0d6c46f46/&#1076;&#1077;&#1092;&#1077;&#1082;&#1090;&#1085;&#1099;&#1081;%20&#1072;&#1082;&#1090;%20&#1085;&#1072;&#1089;&#1086;&#1089;%20&#1089;&#1082;&#1074;.3.pdf" TargetMode="External"/><Relationship Id="rId26" Type="http://schemas.openxmlformats.org/officeDocument/2006/relationships/comments" Target="../comments3.xml"/><Relationship Id="rId3" Type="http://schemas.openxmlformats.org/officeDocument/2006/relationships/hyperlink" Target="https://data-platform.ru/lk/files/Files/leQhKe/158a2c74-e98d-49ba-bc0d-c59efdbf6522/&#1089;&#1093;&#1077;&#1084;&#1072;%20&#1072;&#1088;&#1090;.&#1089;&#1082;&#1074;.%20&#1057;&#1091;&#1079;&#1076;..pdf" TargetMode="External"/><Relationship Id="rId21" Type="http://schemas.openxmlformats.org/officeDocument/2006/relationships/hyperlink" Target="https://data-platform.ru/lk/files/Files/leQhKe/121d7b81-a87a-46c2-bef6-aaeb17641544/1.%20&#1085;&#1072;&#1089;&#1086;&#1089;%20&#1069;&#1062;&#1042;%2010-65-125%20&#1059;&#1055;&#1044;%20&#1089;&#1082;&#1074;.10.pdf" TargetMode="External"/><Relationship Id="rId7" Type="http://schemas.openxmlformats.org/officeDocument/2006/relationships/hyperlink" Target="https://data-platform.ru/lk/files/Files/leQhKe/02fba7b9-1b82-4992-8953-0d358888e296/&#1089;&#1093;&#1077;&#1084;&#1072;%20&#1072;&#1088;&#1090;.&#1089;&#1082;&#1074;.%201,%202.pdf" TargetMode="External"/><Relationship Id="rId12" Type="http://schemas.openxmlformats.org/officeDocument/2006/relationships/hyperlink" Target="https://data-platform.ru/lk/files/Files/leQhKe/46c632ea-28ff-435d-9822-7c03bfa39a41/4%20&#1085;&#1072;&#1089;&#1086;&#1089;%20&#1050;&#1072;&#1088;&#1090;&#1086;&#1095;&#1082;&#1072;%20&#1089;&#1095;&#1077;&#1090;&#1072;%2008.04.1%20&#1079;&#1072;%2001.01.2024%20-%2021.04.2025.xls" TargetMode="External"/><Relationship Id="rId17" Type="http://schemas.openxmlformats.org/officeDocument/2006/relationships/hyperlink" Target="https://data-platform.ru/lk/files/Files/leQhKe/47b5d256-0c95-49aa-a9ae-5f1eb95c724b/2.&#1053;&#1072;&#1089;&#1086;&#1089;%208-40-180%20&#1059;&#1055;&#1044;%20&#1089;&#1082;&#1074;.3.pdf" TargetMode="External"/><Relationship Id="rId25" Type="http://schemas.openxmlformats.org/officeDocument/2006/relationships/vmlDrawing" Target="../drawings/vmlDrawing3.vml"/><Relationship Id="rId2" Type="http://schemas.openxmlformats.org/officeDocument/2006/relationships/hyperlink" Target="https://data-platform.ru/lk/files/Files/leQhKe/5fd66b3e-c72f-42e7-9adf-10fa366cec7f/&#1076;&#1077;&#1092;&#1077;&#1082;&#1090;&#1085;&#1099;&#1081;%20&#1072;&#1082;&#1090;%20&#1085;&#1072;&#1089;&#1086;&#1089;%20&#1089;&#1082;&#1074;.%20&#1074;%20&#1089;&#1090;.&#1057;&#1091;&#1079;&#1076;&#1072;&#1083;&#1100;&#1089;&#1082;&#1072;&#1103;.pdf" TargetMode="External"/><Relationship Id="rId16" Type="http://schemas.openxmlformats.org/officeDocument/2006/relationships/hyperlink" Target="https://data-platform.ru/lk/files/Files/leQhKe/a55e05b8-b729-4aa5-89a0-cc271479d997/3%20&#1085;&#1072;&#1089;&#1086;&#1089;%20&#1050;&#1072;&#1088;&#1090;&#1086;&#1095;&#1082;&#1072;%20&#1089;&#1095;&#1077;&#1090;&#1072;%2008.04.1%20&#1079;&#1072;%2001.01.2024%20-%2021.04.2025.xls" TargetMode="External"/><Relationship Id="rId20" Type="http://schemas.openxmlformats.org/officeDocument/2006/relationships/hyperlink" Target="https://data-platform.ru/lk/files/Files/leQhKe/72d7e898-16c0-408f-be97-8b7152a03aaa/2%20&#1085;&#1072;&#1089;&#1086;&#1089;%20&#1050;&#1072;&#1088;&#1090;&#1086;&#1095;&#1082;&#1072;%20&#1089;&#1095;&#1077;&#1090;&#1072;%2008.04.1%20&#1079;&#1072;%2001.01.2024%20-%2021.04.2025.xls" TargetMode="External"/><Relationship Id="rId1" Type="http://schemas.openxmlformats.org/officeDocument/2006/relationships/hyperlink" Target="https://data-platform.ru/lk/files/Files/leQhKe/cbd89138-cbb2-4709-8b66-f0bf79e16f74/6.%20&#1053;&#1072;&#1089;&#1086;&#1089;%206-16-140%20&#1059;&#1055;&#1044;%20&#1089;&#1082;&#1074;.&#1074;&#1057;&#1091;&#1079;&#1076;..pdf" TargetMode="External"/><Relationship Id="rId6" Type="http://schemas.openxmlformats.org/officeDocument/2006/relationships/hyperlink" Target="https://data-platform.ru/lk/files/Files/leQhKe/c2c52c67-24b1-47b4-aeeb-9f0c9a995109/&#1076;&#1077;&#1092;&#1077;&#1082;&#1090;&#1085;&#1099;&#1081;%20&#1072;&#1082;&#1090;%20&#1085;&#1072;&#1089;&#1086;&#1089;%20&#1089;&#1082;&#1074;.2.pdf" TargetMode="External"/><Relationship Id="rId11" Type="http://schemas.openxmlformats.org/officeDocument/2006/relationships/hyperlink" Target="https://data-platform.ru/lk/files/Files/leQhKe/02fba7b9-1b82-4992-8953-0d358888e296/&#1089;&#1093;&#1077;&#1084;&#1072;%20&#1072;&#1088;&#1090;.&#1089;&#1082;&#1074;.%201,%202.pdf" TargetMode="External"/><Relationship Id="rId24" Type="http://schemas.openxmlformats.org/officeDocument/2006/relationships/hyperlink" Target="https://data-platform.ru/lk/files/Files/leQhKe/315b2a53-4e97-4ede-bda3-d287cd4e9312/1%20&#1085;&#1072;&#1089;&#1086;&#1089;%20&#1050;&#1072;&#1088;&#1090;&#1086;&#1095;&#1082;&#1072;%20&#1089;&#1095;&#1077;&#1090;&#1072;%2008.04.1%20&#1079;&#1072;%2001.01.2024%20-%2021.04.2025.xls" TargetMode="External"/><Relationship Id="rId5" Type="http://schemas.openxmlformats.org/officeDocument/2006/relationships/hyperlink" Target="https://data-platform.ru/lk/files/Files/leQhKe/cb1483ba-bc42-4ffc-a573-c682880caed1/5.%20&#1053;&#1072;&#1089;&#1086;&#1089;%208-40-150%20&#1059;&#1055;&#1044;%20&#1089;&#1082;&#1074;.2.pdf" TargetMode="External"/><Relationship Id="rId15" Type="http://schemas.openxmlformats.org/officeDocument/2006/relationships/hyperlink" Target="https://data-platform.ru/lk/files/Files/leQhKe/7b157605-6eac-4f3f-b898-a2b158e41512/&#1089;&#1093;&#1077;&#1084;&#1072;%20&#1072;&#1088;&#1090;.&#1089;&#1082;&#1074;.8.pdf" TargetMode="External"/><Relationship Id="rId23" Type="http://schemas.openxmlformats.org/officeDocument/2006/relationships/hyperlink" Target="https://data-platform.ru/lk/files/Files/leQhKe/3245c1a6-500e-4152-a83e-3d7a4fdc892f/&#1089;&#1093;&#1077;&#1084;&#1072;%20&#1072;&#1088;&#1090;.&#1089;&#1082;&#1074;.%2010.pdf" TargetMode="External"/><Relationship Id="rId10" Type="http://schemas.openxmlformats.org/officeDocument/2006/relationships/hyperlink" Target="https://data-platform.ru/lk/files/Files/leQhKe/e35f2934-a0e8-4814-bf6b-b311f02418e3/&#1076;&#1077;&#1092;&#1077;&#1082;&#1090;&#1085;&#1099;&#1081;%20&#1072;&#1082;&#1090;%20&#1085;&#1072;&#1089;&#1086;&#1089;%20&#1089;&#1082;&#1074;.1.pdf" TargetMode="External"/><Relationship Id="rId19" Type="http://schemas.openxmlformats.org/officeDocument/2006/relationships/hyperlink" Target="https://data-platform.ru/lk/files/Files/leQhKe/8d8f38e8-f05f-41d1-b746-3fb1e3ece878/&#1089;&#1093;&#1077;&#1084;&#1072;%20&#1072;&#1088;&#1090;.&#1089;&#1082;&#1074;.%203.pdf" TargetMode="External"/><Relationship Id="rId4" Type="http://schemas.openxmlformats.org/officeDocument/2006/relationships/hyperlink" Target="https://data-platform.ru/lk/files/Files/leQhKe/1d08b540-7f41-42ea-817e-59fe5c57cbf1/6%20&#1085;&#1072;&#1089;&#1086;&#1089;%20&#1050;&#1072;&#1088;&#1090;&#1086;&#1095;&#1082;&#1072;%20&#1089;&#1095;&#1077;&#1090;&#1072;%20&#1052;&#1062;.04%20&#1079;&#1072;%2001.01.2023%20-%2021.04.2025.xls" TargetMode="External"/><Relationship Id="rId9" Type="http://schemas.openxmlformats.org/officeDocument/2006/relationships/hyperlink" Target="https://data-platform.ru/lk/files/Files/leQhKe/2bcd39b5-dfa7-4b20-934b-a7d2b9b2d63b/4.%20&#1053;&#1072;&#1089;&#1086;&#1089;%208-40-150%20&#1059;&#1055;&#1044;%20&#1089;&#1082;&#1074;.1.pdf" TargetMode="External"/><Relationship Id="rId14" Type="http://schemas.openxmlformats.org/officeDocument/2006/relationships/hyperlink" Target="https://data-platform.ru/lk/files/Files/leQhKe/58c15478-417c-4485-a6c9-b99e6b5a0868/&#1076;&#1077;&#1092;&#1077;&#1082;&#1090;&#1085;&#1099;&#1081;%20&#1072;&#1082;&#1090;%20&#1085;&#1072;&#1089;&#1086;&#1089;%20&#1089;&#1082;&#1074;.8.pdf" TargetMode="External"/><Relationship Id="rId22" Type="http://schemas.openxmlformats.org/officeDocument/2006/relationships/hyperlink" Target="https://data-platform.ru/lk/files/Files/leQhKe/088e4e47-3308-49c7-8410-d34070882a89/&#1076;&#1077;&#1092;&#1077;&#1082;&#1090;&#1085;&#1099;&#1081;%20&#1072;&#1082;&#1090;%20&#1085;&#1072;&#1089;&#1086;&#1089;%20&#1089;&#1082;&#1074;.10.pd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rek.krasnodar.ru/eias/otvety-na-chasto-zadavaemye-voprosy" TargetMode="External"/><Relationship Id="rId2" Type="http://schemas.openxmlformats.org/officeDocument/2006/relationships/hyperlink" Target="https://data-platform.ru/lk/files/Files/leQhKe/75d65871-973a-4158-9d1f-d3bab597ba0f/&#1060;&#1086;&#1088;&#1084;&#1072;%20&#1040;&#1042;&#1056;%20(1).xls" TargetMode="External"/><Relationship Id="rId1" Type="http://schemas.openxmlformats.org/officeDocument/2006/relationships/hyperlink" Target="https://rek.krasnodar.ru/activity/proizvodstvennye-programmy/345912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-platform.ru/lk/files/Files/leQhKe/a0259eea-e369-4544-b14b-0070929d3a9e/&#1089;&#1087;&#1088;&#1072;&#1074;&#1082;&#1072;%20&#1087;&#1088;&#1086;&#1073;&#1099;%20&#1042;&#1054;.pdf" TargetMode="External"/><Relationship Id="rId2" Type="http://schemas.openxmlformats.org/officeDocument/2006/relationships/hyperlink" Target="https://data-platform.ru/lk/files/Files/leQhKe/a0259eea-e369-4544-b14b-0070929d3a9e/&#1089;&#1087;&#1088;&#1072;&#1074;&#1082;&#1072;%20&#1087;&#1088;&#1086;&#1073;&#1099;%20&#1042;&#1054;.pdf" TargetMode="External"/><Relationship Id="rId1" Type="http://schemas.openxmlformats.org/officeDocument/2006/relationships/hyperlink" Target="https://data-platform.ru/lk/files/Files/leQhKe/a0259eea-e369-4544-b14b-0070929d3a9e/&#1089;&#1087;&#1088;&#1072;&#1074;&#1082;&#1072;%20&#1087;&#1088;&#1086;&#1073;&#1099;%20&#1042;&#1054;.pdf" TargetMode="External"/><Relationship Id="rId6" Type="http://schemas.openxmlformats.org/officeDocument/2006/relationships/hyperlink" Target="https://data-platform.ru/lk/files/Files/leQhKe/e312161c-98e6-4718-9826-9a2738e7a274/&#1089;&#1087;&#1088;&#1072;&#1074;&#1082;&#1072;%20&#1101;&#1083;.&#1101;&#1085;.%20&#1042;&#1054;.pdf" TargetMode="External"/><Relationship Id="rId5" Type="http://schemas.openxmlformats.org/officeDocument/2006/relationships/hyperlink" Target="https://data-platform.ru/lk/files/Files/leQhKe/e54b703d-0102-46fb-a33b-8d5dbc71e30b/&#1089;&#1087;&#1088;&#1072;&#1074;&#1082;&#1072;%20&#1072;&#1074;&#1072;&#1088;&#1080;&#1080;%20&#1042;&#1054;.pdf" TargetMode="External"/><Relationship Id="rId4" Type="http://schemas.openxmlformats.org/officeDocument/2006/relationships/hyperlink" Target="https://data-platform.ru/lk/files/Files/leQhKe/a0259eea-e369-4544-b14b-0070929d3a9e/&#1089;&#1087;&#1088;&#1072;&#1074;&#1082;&#1072;%20&#1087;&#1088;&#1086;&#1073;&#1099;%20&#1042;&#1054;.pdf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-platform.ru/lk/files/Files/leQhKe/7465e25c-3add-4d27-95f2-487e5737f646/&#1040;&#1042;&#1056;%202024&#1075;%20&#1042;&#1057;%20&#1080;%20&#1042;&#1054;.pdf" TargetMode="External"/><Relationship Id="rId3" Type="http://schemas.openxmlformats.org/officeDocument/2006/relationships/hyperlink" Target="https://data-platform.ru/lk/files/Files/leQhKe/4fbf9b9e-2c00-4770-b8e8-35bd49f7cdd7/&#1089;&#1093;&#1077;&#1084;&#1072;%20&#1079;&#1072;&#1084;&#1077;&#1085;&#1072;%20&#1089;&#1077;&#1090;&#1077;&#1081;%20&#1082;&#1072;&#1085;&#1072;&#1083;&#1080;&#1079;&#1072;&#1094;&#1080;&#1080;%20&#1074;%20&#1087;.&#1055;&#1077;&#1088;&#1074;&#1086;&#1084;.%20&#1091;&#1083;.&#1070;&#1073;&#1080;&#1083;&#1077;&#1081;&#1085;&#1072;&#1103;.pdf" TargetMode="External"/><Relationship Id="rId7" Type="http://schemas.openxmlformats.org/officeDocument/2006/relationships/hyperlink" Target="https://data-platform.ru/lk/files/Files/leQhKe/7465e25c-3add-4d27-95f2-487e5737f646/&#1040;&#1042;&#1056;%202024&#1075;%20&#1042;&#1057;%20&#1080;%20&#1042;&#1054;.pdf" TargetMode="External"/><Relationship Id="rId2" Type="http://schemas.openxmlformats.org/officeDocument/2006/relationships/hyperlink" Target="https://data-platform.ru/lk/files/Files/leQhKe/a45dcb0c-e0df-4930-aff1-c3266ae6da97/&#1076;&#1077;&#1092;.&#1072;&#1082;&#1090;%20&#1088;&#1077;&#1084;&#1086;&#1085;&#1090;%20&#1089;&#1077;&#1090;&#1077;&#1081;%20&#1042;&#1054;%20&#1087;.&#1055;&#1077;&#1088;&#1074;&#1086;&#1084;.%20&#1070;&#1073;&#1080;&#1083;&#1077;&#1081;&#1085;&#1072;&#1103;.pdf" TargetMode="External"/><Relationship Id="rId1" Type="http://schemas.openxmlformats.org/officeDocument/2006/relationships/hyperlink" Target="https://data-platform.ru/lk/files/Files/leQhKe/a45dcb0c-e0df-4930-aff1-c3266ae6da97/&#1076;&#1077;&#1092;.&#1072;&#1082;&#1090;%20&#1088;&#1077;&#1084;&#1086;&#1085;&#1090;%20&#1089;&#1077;&#1090;&#1077;&#1081;%20&#1042;&#1054;%20&#1087;.&#1055;&#1077;&#1088;&#1074;&#1086;&#1084;.%20&#1070;&#1073;&#1080;&#1083;&#1077;&#1081;&#1085;&#1072;&#1103;.pdf" TargetMode="External"/><Relationship Id="rId6" Type="http://schemas.openxmlformats.org/officeDocument/2006/relationships/hyperlink" Target="https://data-platform.ru/lk/files/Files/leQhKe/1905e241-250e-403c-8ccf-cf30e8153170/&#1089;&#1093;&#1077;&#1084;&#1072;%20&#1088;&#1077;&#1084;.&#1082;&#1072;&#1085;&#1072;&#1083;&#1080;&#1079;.&#1082;&#1086;&#1083;&#1086;&#1076;&#1094;&#1077;&#1074;.pdf" TargetMode="External"/><Relationship Id="rId11" Type="http://schemas.openxmlformats.org/officeDocument/2006/relationships/comments" Target="../comments7.xml"/><Relationship Id="rId5" Type="http://schemas.openxmlformats.org/officeDocument/2006/relationships/hyperlink" Target="https://data-platform.ru/lk/files/Files/leQhKe/f927b59a-d4f4-418a-a4d3-1469580914fc/&#1076;&#1077;&#1092;.&#1072;&#1082;&#1090;%20&#1088;&#1077;&#1084;.&#1082;&#1086;&#1083;&#1086;&#1076;&#1094;&#1072;%20&#1043;&#1077;&#1088;&#1094;&#1077;&#1085;&#1072;.pdf" TargetMode="External"/><Relationship Id="rId10" Type="http://schemas.openxmlformats.org/officeDocument/2006/relationships/vmlDrawing" Target="../drawings/vmlDrawing7.vml"/><Relationship Id="rId4" Type="http://schemas.openxmlformats.org/officeDocument/2006/relationships/hyperlink" Target="https://data-platform.ru/lk/files/Files/leQhKe/e52275ed-2647-48b7-9d9a-187f68ca3053/&#1088;&#1077;&#1084;&#1086;&#1085;&#1090;%20&#1082;&#1072;&#1085;&#1072;&#1083;&#1080;&#1079;.&#1082;&#1086;&#1083;&#1086;&#1076;&#1094;.%20&#1087;&#1086;%20&#1043;&#1077;&#1088;&#1094;&#1077;&#1085;&#1072;.pdf" TargetMode="External"/><Relationship Id="rId9" Type="http://schemas.openxmlformats.org/officeDocument/2006/relationships/hyperlink" Target="https://data-platform.ru/lk/files/Files/leQhKe/7465e25c-3add-4d27-95f2-487e5737f646/&#1040;&#1042;&#1056;%202024&#1075;%20&#1042;&#1057;%20&#1080;%20&#1042;&#1054;.pdf" TargetMode="External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-platform.ru/lk/files/Files/leQhKe/72cb8683-8c98-4617-ae2a-5bb101837abd/&#1076;&#1077;&#1092;.&#1072;&#1082;&#1090;%20&#1090;&#1088;&#1072;&#1085;&#1089;&#1092;&#1086;&#1088;&#1084;&#1072;&#1090;&#1086;&#1088;%20&#1058;&#1052;&#1043;%20250%20&#1082;&#1042;&#1072;.pdf" TargetMode="External"/><Relationship Id="rId3" Type="http://schemas.openxmlformats.org/officeDocument/2006/relationships/hyperlink" Target="https://data-platform.ru/lk/files/Files/leQhKe/20c8f0db-e669-4a5b-a0c7-fa8858d1de80/&#1089;&#1093;&#1077;&#1084;&#1072;%20&#1091;&#1089;&#1090;&#1072;&#1085;&#1086;&#1074;&#1082;&#1072;%20&#1085;&#1072;&#1089;&#1086;&#1089;&#1072;%20&#1057;&#1052;%20100-65-250.pdf" TargetMode="External"/><Relationship Id="rId7" Type="http://schemas.openxmlformats.org/officeDocument/2006/relationships/hyperlink" Target="https://data-platform.ru/lk/files/Files/leQhKe/140e3088-348b-44d3-955c-8fc98a25f6a6/&#1079;&#1072;&#1084;&#1077;&#1085;&#1072;%20&#1090;&#1088;&#1072;&#1085;&#1089;&#1092;&#1086;&#1090;&#1084;&#1072;&#1090;&#1086;&#1088;&#1072;%20&#1042;&#1054;%202024&#1075;.pdf" TargetMode="External"/><Relationship Id="rId2" Type="http://schemas.openxmlformats.org/officeDocument/2006/relationships/hyperlink" Target="https://data-platform.ru/lk/files/Files/leQhKe/02c5d662-c538-4135-ad44-627530c86c30/&#1076;&#1077;&#1092;.&#1072;&#1082;&#1090;%20&#1085;&#1072;&#1089;&#1086;&#1089;%20&#1057;&#1052;%20100-65-250.pdf" TargetMode="External"/><Relationship Id="rId1" Type="http://schemas.openxmlformats.org/officeDocument/2006/relationships/hyperlink" Target="https://data-platform.ru/lk/files/Files/leQhKe/3a03a232-995f-42e8-88cf-0d8a48599199/&#1085;&#1072;&#1089;&#1086;&#1089;%20&#1057;&#1052;.pdf" TargetMode="External"/><Relationship Id="rId6" Type="http://schemas.openxmlformats.org/officeDocument/2006/relationships/hyperlink" Target="https://data-platform.ru/lk/files/Files/leQhKe/211d1eef-3f67-41a4-a377-d29f1cc31c54/&#1089;&#1093;&#1077;&#1084;&#1072;%20&#1091;&#1089;&#1090;.&#1085;&#1072;&#1089;&#1086;&#1089;&#1072;%20&#1057;&#1052;%20250-200-400.pdf" TargetMode="External"/><Relationship Id="rId11" Type="http://schemas.openxmlformats.org/officeDocument/2006/relationships/comments" Target="../comments8.xml"/><Relationship Id="rId5" Type="http://schemas.openxmlformats.org/officeDocument/2006/relationships/hyperlink" Target="https://data-platform.ru/lk/files/Files/leQhKe/3a2c11af-3e1c-4f31-8756-1df43dcc9905/&#1076;&#1077;&#1092;.&#1072;&#1082;&#1090;%20&#1085;&#1072;&#1089;&#1086;&#1089;%20&#1057;&#1052;%20250-200-400.pdf" TargetMode="External"/><Relationship Id="rId10" Type="http://schemas.openxmlformats.org/officeDocument/2006/relationships/vmlDrawing" Target="../drawings/vmlDrawing8.vml"/><Relationship Id="rId4" Type="http://schemas.openxmlformats.org/officeDocument/2006/relationships/hyperlink" Target="https://data-platform.ru/lk/files/Files/leQhKe/0957fb23-46df-4911-8119-49c310c9bb9b/&#1085;&#1072;&#1089;&#1086;&#1089;%20&#1089;&#1084;%20250-200-400.jpg" TargetMode="External"/><Relationship Id="rId9" Type="http://schemas.openxmlformats.org/officeDocument/2006/relationships/hyperlink" Target="https://data-platform.ru/lk/files/Files/leQhKe/880a71b8-a620-47b5-916d-f93fa6b6ba43/&#1089;&#1093;&#1077;&#1084;&#1072;%20&#1079;&#1072;&#1084;&#1077;&#1085;&#1072;%20&#1090;&#1088;&#1072;&#1085;&#1089;&#1092;.&#1058;&#1052;&#1043;%20250%20&#1082;&#1042;&#1072;.pdf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-platform.ru/lk/files/Files/leQhKe/5ae8ab97-f470-4eb2-849a-3faa8defecb6/&#1082;&#1086;&#1083;&#1080;&#1095;&#1077;&#1089;&#1090;&#1074;&#1086;%20&#1087;&#1086;&#1088;&#1099;&#1074;&#1086;&#1074;%20&#1074;%202024&#1075;.pdf" TargetMode="External"/><Relationship Id="rId2" Type="http://schemas.openxmlformats.org/officeDocument/2006/relationships/hyperlink" Target="https://data-platform.ru/lk/files/Files/leQhKe/ca2bb613-71a2-4224-987d-748d7f87cc56/&#1089;&#1087;&#1088;&#1072;&#1074;&#1082;&#1072;%20&#1082;&#1072;&#1095;&#1077;&#1089;&#1090;&#1074;&#1072;%20&#1074;&#1086;&#1076;&#1099;%202024.pdf" TargetMode="External"/><Relationship Id="rId1" Type="http://schemas.openxmlformats.org/officeDocument/2006/relationships/hyperlink" Target="https://data-platform.ru/lk/files/Files/leQhKe/52cea5eb-9a8d-47a1-a698-05a54ae988ea/&#1089;&#1087;&#1088;&#1072;&#1074;&#1082;&#1072;%20&#1082;&#1086;&#1085;&#1090;&#1088;&#1086;&#1083;&#1103;%20&#1082;&#1072;&#1095;&#1077;&#1089;&#1090;&#1074;&#1072;%20&#1074;&#1086;&#1076;&#1099;%202024&#1075;.pdf" TargetMode="External"/><Relationship Id="rId5" Type="http://schemas.openxmlformats.org/officeDocument/2006/relationships/hyperlink" Target="https://data-platform.ru/lk/files/Files/leQhKe/16a59a53-505e-413b-8ea0-8905d6599738/&#1089;&#1087;&#1088;&#1072;&#1074;&#1082;&#1072;%20&#1087;&#1086;%20&#1088;&#1072;&#1089;&#1093;&#1086;&#1076;&#1091;%20&#1101;&#1083;&#1077;&#1082;&#1090;&#1088;&#1086;&#1101;&#1085;&#1077;&#1088;&#1075;&#1080;&#1080;%202024&#1075;.pdf" TargetMode="External"/><Relationship Id="rId4" Type="http://schemas.openxmlformats.org/officeDocument/2006/relationships/hyperlink" Target="https://data-platform.ru/lk/files/Files/leQhKe/24e8bd20-5283-4087-b995-0ad7561a4886/&#1089;&#1087;&#1088;&#1072;&#1074;&#1082;&#1072;%20&#1087;&#1086;&#1076;&#1098;&#1077;&#1084;&#1099;%20&#1074;&#1086;&#1076;&#1099;%202024&#1075;.pd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-platform.ru/lk/files/Files/leQhKe/0d5ea393-b3a9-48b3-ba7f-870deb70cb9c/&#1047;&#1072;&#1084;&#1077;&#1085;&#1072;%20&#1089;&#1077;&#1090;&#1077;&#1081;%20&#1074;%20&#1089;&#1090;.&#1041;&#1072;&#1082;&#1080;&#1085;&#1089;&#1082;&#1072;&#1103;%20&#1091;&#1083;.&#1054;&#1082;&#1090;&#1103;&#1073;&#1088;&#1100;&#1089;&#1082;&#1072;&#1103;%202-34%20&#1050;&#1072;&#1088;&#1090;&#1086;&#1095;&#1082;&#1072;%20&#1089;&#1095;&#1077;&#1090;&#1072;%2008.03%20&#1079;&#1072;%202024%20&#1075;..xls" TargetMode="External"/><Relationship Id="rId13" Type="http://schemas.openxmlformats.org/officeDocument/2006/relationships/hyperlink" Target="https://data-platform.ru/lk/files/Files/leQhKe/97541e91-1f7b-48aa-9d1d-a3f68b3df705/&#1076;&#1077;&#1092;.&#1072;&#1082;&#1090;%20&#1050;&#1091;&#1090;&#1072;&#1080;&#1089;.pdf" TargetMode="External"/><Relationship Id="rId18" Type="http://schemas.openxmlformats.org/officeDocument/2006/relationships/hyperlink" Target="https://data-platform.ru/lk/files/Files/leQhKe/7465e25c-3add-4d27-95f2-487e5737f646/&#1040;&#1042;&#1056;%202024&#1075;%20&#1042;&#1057;%20&#1080;%20&#1042;&#1054;.pdf" TargetMode="External"/><Relationship Id="rId3" Type="http://schemas.openxmlformats.org/officeDocument/2006/relationships/hyperlink" Target="https://data-platform.ru/lk/files/Files/leQhKe/d5d5c04e-84b6-4115-b66a-6a0b55217021/&#1057;&#1093;&#1077;&#1084;&#1072;%20&#1050;&#1091;&#1090;&#1072;&#1080;&#1089;&#1089;&#1082;&#1072;&#1103;.pdf" TargetMode="External"/><Relationship Id="rId21" Type="http://schemas.openxmlformats.org/officeDocument/2006/relationships/vmlDrawing" Target="../drawings/vmlDrawing2.vml"/><Relationship Id="rId7" Type="http://schemas.openxmlformats.org/officeDocument/2006/relationships/hyperlink" Target="https://data-platform.ru/lk/files/Files/leQhKe/e9e791cf-20b1-4cdc-be38-2a8f8489edb2/&#1089;&#1093;&#1077;&#1084;&#1072;%20&#1041;&#1072;&#1082;&#1080;&#1085;&#1089;&#1082;&#1072;&#1103;.pdf" TargetMode="External"/><Relationship Id="rId12" Type="http://schemas.openxmlformats.org/officeDocument/2006/relationships/hyperlink" Target="https://data-platform.ru/lk/files/Files/leQhKe/0b96d07f-91e7-4f67-9a3c-67ea4b139f2d/&#1072;&#1082;&#1090;%20&#1050;&#1091;&#1090;&#1072;&#1080;&#1089;.pdf" TargetMode="External"/><Relationship Id="rId17" Type="http://schemas.openxmlformats.org/officeDocument/2006/relationships/hyperlink" Target="https://data-platform.ru/lk/files/Files/leQhKe/17d750bf-aa63-4961-99ff-8574bfeea8e6/&#1089;&#1093;&#1077;&#1084;&#1072;%20&#1079;&#1072;&#1084;&#1077;&#1085;&#1072;%20&#1089;&#1077;&#1090;&#1080;%20&#1074;&#1086;&#1076;&#1086;&#1087;&#1088;&#1086;&#1074;&#1086;&#1076;&#1072;%20&#1043;&#1050;%20&#1091;&#1083;.&#1050;&#1086;&#1084;&#1084;&#1091;&#1085;&#1080;&#1089;&#1090;&#1080;&#1095;..pdf" TargetMode="External"/><Relationship Id="rId2" Type="http://schemas.openxmlformats.org/officeDocument/2006/relationships/hyperlink" Target="https://data-platform.ru/lk/files/Files/leQhKe/733b301a-2c59-4abb-9a1d-760a8fe0d695/&#1076;&#1077;&#1092;&#1077;&#1082;&#1090;&#1085;&#1099;&#1081;%20&#1072;&#1082;&#1090;%20&#1050;&#1091;&#1090;&#1072;&#1080;&#1089;&#1089;&#1082;&#1072;&#1103;.pdf" TargetMode="External"/><Relationship Id="rId16" Type="http://schemas.openxmlformats.org/officeDocument/2006/relationships/hyperlink" Target="https://data-platform.ru/lk/files/Files/leQhKe/54f04807-3af2-4894-a463-a96ef92f7553/&#1076;&#1077;&#1092;.&#1072;&#1082;&#1090;%20&#1043;&#1086;&#1088;.&#1050;&#1083;&#1102;&#1095;.pdf" TargetMode="External"/><Relationship Id="rId20" Type="http://schemas.openxmlformats.org/officeDocument/2006/relationships/hyperlink" Target="https://data-platform.ru/lk/files/Files/leQhKe/7465e25c-3add-4d27-95f2-487e5737f646/&#1040;&#1042;&#1056;%202024&#1075;%20&#1042;&#1057;%20&#1080;%20&#1042;&#1054;.pdf" TargetMode="External"/><Relationship Id="rId1" Type="http://schemas.openxmlformats.org/officeDocument/2006/relationships/hyperlink" Target="https://data-platform.ru/lk/files/Files/leQhKe/eaa52e6e-519d-4b63-b6c0-a595f6f42810/&#1072;&#1082;&#1090;%20&#1085;&#1072;%20&#1089;&#1087;&#1080;&#1089;&#1072;&#1085;&#1080;&#1077;%20&#1050;&#1091;&#1090;&#1072;&#1080;&#1089;&#1089;&#1082;&#1072;&#1103;.pdf" TargetMode="External"/><Relationship Id="rId6" Type="http://schemas.openxmlformats.org/officeDocument/2006/relationships/hyperlink" Target="https://data-platform.ru/lk/files/Files/leQhKe/b74a3d3f-ab47-483a-9140-3c86a5185986/&#1044;&#1077;&#1092;&#1077;&#1082;&#1090;&#1085;&#1099;&#1081;%20&#1072;&#1082;&#1090;%20&#1041;&#1072;&#1082;&#1080;&#1085;&#1089;&#1082;&#1072;&#1103;.pdf" TargetMode="External"/><Relationship Id="rId11" Type="http://schemas.openxmlformats.org/officeDocument/2006/relationships/hyperlink" Target="https://data-platform.ru/lk/files/Files/leQhKe/63de5215-e107-4ad7-a13f-6123df5b9be1/&#1089;&#1093;&#1077;&#1084;&#1072;%20&#1079;&#1072;&#1084;&#1077;&#1085;&#1072;%20&#1089;&#1077;&#1090;&#1077;&#1081;%20&#1074;&#1086;&#1076;&#1086;&#1087;&#1088;&#1086;&#1074;&#1086;&#1076;&#1072;%20&#1089;&#1090;.&#1041;&#1072;&#1082;&#1080;&#1085;&#1089;&#1082;&#1072;&#1103;.pdf" TargetMode="External"/><Relationship Id="rId5" Type="http://schemas.openxmlformats.org/officeDocument/2006/relationships/hyperlink" Target="https://data-platform.ru/lk/files/Files/leQhKe/82fc89dd-2258-4d21-96b9-680b5620ea61/&#1040;&#1082;&#1090;%20&#1085;&#1072;%20&#1089;&#1087;&#1080;&#1089;&#1072;&#1085;&#1080;&#1077;%20&#1041;&#1072;&#1082;&#1080;&#1085;&#1089;&#1082;&#1072;&#1103;.pdf" TargetMode="External"/><Relationship Id="rId15" Type="http://schemas.openxmlformats.org/officeDocument/2006/relationships/hyperlink" Target="https://data-platform.ru/lk/files/Files/leQhKe/fb6d6716-da39-42dc-9182-3dbac3d15e8e/&#1072;&#1082;&#1090;%20&#1043;&#1086;&#1088;.&#1050;&#1083;&#1102;&#1095;.pdf" TargetMode="External"/><Relationship Id="rId10" Type="http://schemas.openxmlformats.org/officeDocument/2006/relationships/hyperlink" Target="https://data-platform.ru/lk/files/Files/leQhKe/f2831046-0b1b-432f-933b-16372b64f3ca/&#1076;&#1077;&#1092;.&#1072;&#1082;&#1090;%20&#1041;&#1072;&#1082;&#1080;&#1085;&#1089;&#1082;&#1072;&#1103;.pdf" TargetMode="External"/><Relationship Id="rId19" Type="http://schemas.openxmlformats.org/officeDocument/2006/relationships/hyperlink" Target="https://data-platform.ru/lk/files/Files/leQhKe/7465e25c-3add-4d27-95f2-487e5737f646/&#1040;&#1042;&#1056;%202024&#1075;%20&#1042;&#1057;%20&#1080;%20&#1042;&#1054;.pdf" TargetMode="External"/><Relationship Id="rId4" Type="http://schemas.openxmlformats.org/officeDocument/2006/relationships/hyperlink" Target="https://data-platform.ru/lk/files/Files/leQhKe/ba371845-1568-4a7d-b730-f5da65c740f6/&#1047;&#1072;&#1084;&#1077;&#1085;&#1072;%20&#1089;&#1077;&#1090;&#1077;&#1081;%20&#1074;%20&#1089;&#1090;.&#1050;&#1091;&#1090;&#1072;&#1080;&#1089;&#1089;&#1082;&#1072;&#1103;%20&#1086;&#1090;%20&#1064;&#1072;&#1091;&#1084;&#1103;&#1085;&#1072;%20&#1076;&#1086;%20&#1064;&#1080;&#1088;&#1086;&#1082;&#1086;&#1081;%20&#1050;&#1072;&#1088;&#1090;&#1086;&#1095;&#1082;&#1072;%20&#1089;&#1095;&#1077;&#1090;&#1072;%2008.03%20&#1079;&#1072;%202024%20&#1075;..xls" TargetMode="External"/><Relationship Id="rId9" Type="http://schemas.openxmlformats.org/officeDocument/2006/relationships/hyperlink" Target="https://data-platform.ru/lk/files/Files/leQhKe/a307cda3-3307-41ae-8bbe-73a5cb043f1c/&#1072;&#1082;&#1090;%20&#1041;&#1072;&#1082;&#1080;&#1085;&#1089;&#1082;&#1072;&#1103;.pdf" TargetMode="External"/><Relationship Id="rId14" Type="http://schemas.openxmlformats.org/officeDocument/2006/relationships/hyperlink" Target="https://data-platform.ru/lk/files/Files/leQhKe/14871405-a291-4ea1-98af-7d4941dbec90/&#1089;&#1093;&#1077;&#1084;&#1072;%20&#1079;&#1072;&#1084;&#1077;&#1085;&#1072;%20&#1089;&#1077;&#1090;&#1080;%20&#1074;&#1086;&#1076;&#1086;&#1087;&#1088;.%20&#1087;.&#1050;&#1091;&#1090;&#1072;&#1080;&#1089;.pdf" TargetMode="External"/><Relationship Id="rId2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6"/>
  <sheetViews>
    <sheetView showGridLines="0" workbookViewId="0">
      <selection activeCell="C6" sqref="C6"/>
    </sheetView>
  </sheetViews>
  <sheetFormatPr defaultColWidth="8.85546875" defaultRowHeight="15" customHeight="1"/>
  <cols>
    <col min="1" max="1" width="2.5703125" customWidth="1"/>
    <col min="2" max="2" width="25.5703125" customWidth="1"/>
    <col min="3" max="3" width="92.140625" customWidth="1"/>
  </cols>
  <sheetData>
    <row r="1" spans="1:3" ht="15" customHeight="1">
      <c r="C1" s="147" t="s">
        <v>0</v>
      </c>
    </row>
    <row r="2" spans="1:3" ht="12.75" customHeight="1">
      <c r="B2" s="2" t="s">
        <v>1</v>
      </c>
      <c r="C2" s="2"/>
    </row>
    <row r="3" spans="1:3" ht="15" customHeight="1">
      <c r="B3" s="3" t="s">
        <v>2</v>
      </c>
      <c r="C3" s="2"/>
    </row>
    <row r="4" spans="1:3" ht="22.5" customHeight="1">
      <c r="B4" s="148" t="s">
        <v>3</v>
      </c>
      <c r="C4" s="4" t="s">
        <v>4</v>
      </c>
    </row>
    <row r="6" spans="1:3" ht="22.5" customHeight="1">
      <c r="A6" s="5"/>
      <c r="B6" s="6" t="s">
        <v>5</v>
      </c>
      <c r="C6" s="4" t="s">
        <v>6</v>
      </c>
    </row>
  </sheetData>
  <sheetProtection insertRows="0" deleteColumns="0" deleteRows="0" sort="0" autoFilter="0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N32"/>
  <sheetViews>
    <sheetView showGridLines="0" workbookViewId="0">
      <pane xSplit="6" ySplit="11" topLeftCell="U17" activePane="bottomRight" state="frozen"/>
      <selection pane="topRight" activeCell="G1" sqref="G1"/>
      <selection pane="bottomLeft" activeCell="A12" sqref="A12"/>
      <selection pane="bottomRight" activeCell="Y19" sqref="Y19"/>
    </sheetView>
  </sheetViews>
  <sheetFormatPr defaultRowHeight="15" customHeight="1"/>
  <cols>
    <col min="1" max="1" width="12.28515625" hidden="1" customWidth="1"/>
    <col min="2" max="2" width="15.42578125" hidden="1" customWidth="1"/>
    <col min="3" max="3" width="12.28515625" hidden="1" customWidth="1"/>
    <col min="4" max="4" width="4.28515625" customWidth="1"/>
    <col min="5" max="5" width="7.28515625" customWidth="1"/>
    <col min="6" max="6" width="33.28515625" customWidth="1"/>
    <col min="7" max="9" width="20.140625" customWidth="1"/>
    <col min="10" max="10" width="20.140625" hidden="1" customWidth="1"/>
    <col min="11" max="11" width="33.28515625" hidden="1" customWidth="1"/>
    <col min="12" max="12" width="33.28515625" customWidth="1"/>
    <col min="13" max="16" width="18.28515625" customWidth="1"/>
    <col min="17" max="17" width="21.28515625" customWidth="1"/>
    <col min="18" max="18" width="24.7109375" customWidth="1"/>
    <col min="19" max="21" width="18" customWidth="1"/>
    <col min="22" max="22" width="19.42578125" customWidth="1"/>
    <col min="23" max="23" width="18" customWidth="1"/>
    <col min="24" max="24" width="32.140625" customWidth="1"/>
    <col min="25" max="25" width="19.42578125" customWidth="1"/>
    <col min="26" max="26" width="6" customWidth="1"/>
    <col min="27" max="27" width="15.140625" customWidth="1"/>
    <col min="28" max="28" width="8.140625" hidden="1" customWidth="1"/>
    <col min="29" max="31" width="3.5703125" hidden="1" customWidth="1"/>
    <col min="32" max="32" width="6" customWidth="1"/>
    <col min="34" max="34" width="10.28515625" hidden="1"/>
    <col min="39" max="39" width="21.28515625" hidden="1" customWidth="1"/>
    <col min="40" max="40" width="3.5703125" hidden="1" customWidth="1"/>
  </cols>
  <sheetData>
    <row r="1" spans="1:40" ht="12.75" hidden="1" customHeight="1">
      <c r="A1" s="149" t="s">
        <v>7</v>
      </c>
      <c r="B1" s="149"/>
      <c r="C1" s="149"/>
      <c r="D1" s="149"/>
      <c r="E1" s="149"/>
      <c r="F1" s="8"/>
      <c r="G1" s="16" t="s">
        <v>191</v>
      </c>
      <c r="H1" s="16" t="s">
        <v>191</v>
      </c>
      <c r="I1" s="16" t="s">
        <v>191</v>
      </c>
      <c r="J1" s="16" t="s">
        <v>191</v>
      </c>
      <c r="K1" s="16" t="s">
        <v>99</v>
      </c>
      <c r="L1" s="16" t="s">
        <v>192</v>
      </c>
      <c r="M1" s="16" t="s">
        <v>193</v>
      </c>
      <c r="N1" s="16" t="s">
        <v>194</v>
      </c>
      <c r="O1" s="16" t="s">
        <v>193</v>
      </c>
      <c r="P1" s="16" t="s">
        <v>194</v>
      </c>
      <c r="Q1" s="16" t="s">
        <v>195</v>
      </c>
      <c r="R1" s="16" t="s">
        <v>196</v>
      </c>
      <c r="S1" s="16" t="s">
        <v>197</v>
      </c>
      <c r="T1" s="16" t="s">
        <v>198</v>
      </c>
      <c r="U1" s="16" t="s">
        <v>199</v>
      </c>
      <c r="V1" s="16" t="s">
        <v>200</v>
      </c>
      <c r="W1" s="16" t="s">
        <v>201</v>
      </c>
      <c r="X1" s="16" t="s">
        <v>202</v>
      </c>
      <c r="Y1" s="16" t="s">
        <v>203</v>
      </c>
      <c r="Z1" s="149"/>
      <c r="AA1" s="149"/>
      <c r="AB1" s="8"/>
      <c r="AC1" s="8"/>
      <c r="AD1" s="8"/>
      <c r="AE1" s="8"/>
      <c r="AF1" s="149"/>
      <c r="AG1" s="149"/>
      <c r="AH1" s="149"/>
      <c r="AI1" s="149"/>
      <c r="AJ1" s="149"/>
      <c r="AK1" s="149"/>
      <c r="AL1" s="149"/>
      <c r="AM1" s="16" t="s">
        <v>9</v>
      </c>
      <c r="AN1" s="149"/>
    </row>
    <row r="2" spans="1:40" ht="15" hidden="1" customHeight="1">
      <c r="A2" s="149"/>
      <c r="B2" s="149"/>
      <c r="C2" s="149"/>
      <c r="D2" s="149"/>
      <c r="E2" s="149"/>
      <c r="F2" s="149"/>
      <c r="G2" s="157" t="s">
        <v>94</v>
      </c>
      <c r="H2" s="83" t="s">
        <v>95</v>
      </c>
      <c r="I2" s="83" t="s">
        <v>204</v>
      </c>
      <c r="J2" s="83" t="s">
        <v>96</v>
      </c>
      <c r="K2" s="8"/>
      <c r="L2" s="149"/>
      <c r="M2" s="149"/>
      <c r="N2" s="149"/>
      <c r="O2" s="27"/>
      <c r="P2" s="27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8"/>
      <c r="AC2" s="8"/>
      <c r="AD2" s="8"/>
      <c r="AE2" s="8"/>
      <c r="AF2" s="149"/>
      <c r="AG2" s="149"/>
      <c r="AH2" s="149"/>
      <c r="AI2" s="149"/>
      <c r="AJ2" s="149"/>
      <c r="AK2" s="149"/>
      <c r="AL2" s="149"/>
      <c r="AM2" s="149"/>
      <c r="AN2" s="149"/>
    </row>
    <row r="3" spans="1:40" ht="15" hidden="1" customHeight="1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8"/>
      <c r="L3" s="149"/>
      <c r="M3" s="236" t="s">
        <v>94</v>
      </c>
      <c r="N3" s="236" t="s">
        <v>94</v>
      </c>
      <c r="O3" s="237" t="s">
        <v>95</v>
      </c>
      <c r="P3" s="237" t="s">
        <v>95</v>
      </c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8"/>
      <c r="AC3" s="8"/>
      <c r="AD3" s="8"/>
      <c r="AE3" s="8"/>
      <c r="AF3" s="149"/>
      <c r="AG3" s="149"/>
      <c r="AH3" s="149"/>
      <c r="AI3" s="149"/>
      <c r="AJ3" s="149"/>
      <c r="AK3" s="149"/>
      <c r="AL3" s="149"/>
      <c r="AM3" s="149"/>
      <c r="AN3" s="149"/>
    </row>
    <row r="4" spans="1:40" ht="15" hidden="1" customHeight="1">
      <c r="A4" s="149"/>
      <c r="B4" s="149"/>
      <c r="C4" s="149"/>
      <c r="D4" s="149"/>
      <c r="E4" s="149"/>
      <c r="F4" s="149"/>
      <c r="G4" s="8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149"/>
      <c r="AA4" s="149"/>
      <c r="AB4" s="8"/>
      <c r="AC4" s="8"/>
      <c r="AD4" s="8"/>
      <c r="AE4" s="8"/>
      <c r="AF4" s="149"/>
      <c r="AG4" s="149"/>
      <c r="AH4" s="149"/>
      <c r="AI4" s="149"/>
      <c r="AJ4" s="149"/>
      <c r="AK4" s="149"/>
      <c r="AL4" s="149"/>
      <c r="AM4" s="149"/>
      <c r="AN4" s="149"/>
    </row>
    <row r="5" spans="1:40" ht="15" customHeight="1">
      <c r="A5" s="149"/>
      <c r="B5" s="149"/>
      <c r="C5" s="149"/>
      <c r="D5" s="149"/>
      <c r="E5" s="149"/>
      <c r="F5" s="149"/>
      <c r="G5" s="8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149"/>
      <c r="AA5" s="149"/>
      <c r="AB5" s="8"/>
      <c r="AC5" s="8"/>
      <c r="AD5" s="8"/>
      <c r="AE5" s="8"/>
      <c r="AF5" s="149"/>
      <c r="AG5" s="11" t="s">
        <v>9</v>
      </c>
      <c r="AH5" s="12" t="b">
        <f>'Общая информация'!F20="да"</f>
        <v>1</v>
      </c>
      <c r="AI5" s="149"/>
      <c r="AJ5" s="149"/>
      <c r="AK5" s="149"/>
      <c r="AL5" s="149"/>
      <c r="AM5" s="149"/>
      <c r="AN5" s="149"/>
    </row>
    <row r="6" spans="1:40" ht="12.75" customHeight="1">
      <c r="A6" s="149"/>
      <c r="B6" s="149"/>
      <c r="C6" s="149"/>
      <c r="D6" s="149"/>
      <c r="E6" s="2" t="s">
        <v>237</v>
      </c>
      <c r="F6" s="2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149"/>
      <c r="AA6" s="149"/>
      <c r="AB6" s="8"/>
      <c r="AC6" s="8"/>
      <c r="AD6" s="8"/>
      <c r="AE6" s="8"/>
      <c r="AF6" s="149"/>
      <c r="AG6" s="149"/>
      <c r="AH6" s="149"/>
      <c r="AI6" s="149"/>
      <c r="AJ6" s="149"/>
      <c r="AK6" s="149"/>
      <c r="AL6" s="149"/>
      <c r="AM6" s="48"/>
      <c r="AN6" s="149"/>
    </row>
    <row r="7" spans="1:40" ht="20.25" customHeight="1">
      <c r="A7" s="149"/>
      <c r="B7" s="149"/>
      <c r="C7" s="149"/>
      <c r="D7" s="149"/>
      <c r="E7" s="149" t="str">
        <f>objectName</f>
        <v>МУП г. Горячий Ключ "Водоканал" ИНН: 2305028371, КПП: 230501001</v>
      </c>
      <c r="F7" s="8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149"/>
      <c r="AA7" s="149"/>
      <c r="AB7" s="8"/>
      <c r="AC7" s="8"/>
      <c r="AD7" s="8"/>
      <c r="AE7" s="8"/>
      <c r="AF7" s="149"/>
      <c r="AG7" s="149"/>
      <c r="AH7" s="149"/>
      <c r="AI7" s="149"/>
      <c r="AJ7" s="149"/>
      <c r="AK7" s="149"/>
      <c r="AL7" s="149"/>
      <c r="AM7" s="49"/>
      <c r="AN7" s="149"/>
    </row>
    <row r="8" spans="1:40" ht="15" customHeight="1">
      <c r="A8" s="149"/>
      <c r="B8" s="149"/>
      <c r="C8" s="149"/>
      <c r="D8" s="149"/>
      <c r="E8" s="14"/>
      <c r="F8" s="14"/>
      <c r="G8" s="50" t="s">
        <v>9</v>
      </c>
      <c r="H8" s="50" t="s">
        <v>9</v>
      </c>
      <c r="I8" s="50" t="s">
        <v>9</v>
      </c>
      <c r="J8" s="50" t="s">
        <v>9</v>
      </c>
      <c r="K8" s="50" t="s">
        <v>9</v>
      </c>
      <c r="L8" s="50" t="s">
        <v>9</v>
      </c>
      <c r="M8" s="50" t="s">
        <v>9</v>
      </c>
      <c r="N8" s="50" t="s">
        <v>9</v>
      </c>
      <c r="O8" s="50" t="s">
        <v>9</v>
      </c>
      <c r="P8" s="50" t="s">
        <v>9</v>
      </c>
      <c r="Q8" s="50" t="s">
        <v>9</v>
      </c>
      <c r="R8" s="50" t="s">
        <v>9</v>
      </c>
      <c r="S8" s="50" t="s">
        <v>9</v>
      </c>
      <c r="T8" s="50" t="s">
        <v>9</v>
      </c>
      <c r="U8" s="50" t="s">
        <v>9</v>
      </c>
      <c r="V8" s="50" t="s">
        <v>9</v>
      </c>
      <c r="W8" s="50" t="s">
        <v>9</v>
      </c>
      <c r="X8" s="50" t="s">
        <v>9</v>
      </c>
      <c r="Y8" s="50" t="s">
        <v>9</v>
      </c>
      <c r="Z8" s="149"/>
      <c r="AA8" s="149"/>
      <c r="AB8" s="8"/>
      <c r="AC8" s="8"/>
      <c r="AD8" s="8"/>
      <c r="AE8" s="8"/>
      <c r="AF8" s="149"/>
      <c r="AG8" s="149"/>
      <c r="AH8" s="149"/>
      <c r="AI8" s="149"/>
      <c r="AJ8" s="149"/>
      <c r="AK8" s="149"/>
      <c r="AL8" s="149"/>
      <c r="AM8" s="50" t="s">
        <v>9</v>
      </c>
      <c r="AN8" s="149"/>
    </row>
    <row r="9" spans="1:40" ht="24.75" customHeight="1">
      <c r="A9" s="8"/>
      <c r="B9" s="8"/>
      <c r="C9" s="8"/>
      <c r="D9" s="8"/>
      <c r="E9" s="232" t="s">
        <v>72</v>
      </c>
      <c r="F9" s="234" t="s">
        <v>206</v>
      </c>
      <c r="G9" s="52" t="s">
        <v>94</v>
      </c>
      <c r="H9" s="52" t="s">
        <v>95</v>
      </c>
      <c r="I9" s="52" t="s">
        <v>204</v>
      </c>
      <c r="J9" s="52" t="s">
        <v>96</v>
      </c>
      <c r="K9" s="235" t="s">
        <v>99</v>
      </c>
      <c r="L9" s="235" t="s">
        <v>192</v>
      </c>
      <c r="M9" s="235" t="s">
        <v>94</v>
      </c>
      <c r="N9" s="235" t="s">
        <v>94</v>
      </c>
      <c r="O9" s="235" t="s">
        <v>95</v>
      </c>
      <c r="P9" s="235" t="s">
        <v>95</v>
      </c>
      <c r="Q9" s="235" t="s">
        <v>195</v>
      </c>
      <c r="R9" s="235" t="s">
        <v>196</v>
      </c>
      <c r="S9" s="235" t="s">
        <v>197</v>
      </c>
      <c r="T9" s="235" t="s">
        <v>198</v>
      </c>
      <c r="U9" s="235" t="s">
        <v>199</v>
      </c>
      <c r="V9" s="235" t="s">
        <v>200</v>
      </c>
      <c r="W9" s="235" t="s">
        <v>201</v>
      </c>
      <c r="X9" s="235" t="s">
        <v>202</v>
      </c>
      <c r="Y9" s="235" t="s">
        <v>203</v>
      </c>
      <c r="Z9" s="149" t="s">
        <v>9</v>
      </c>
      <c r="AA9" s="149" t="s">
        <v>9</v>
      </c>
      <c r="AB9" s="27" t="s">
        <v>9</v>
      </c>
      <c r="AC9" s="27" t="s">
        <v>9</v>
      </c>
      <c r="AD9" s="27" t="s">
        <v>9</v>
      </c>
      <c r="AE9" s="27" t="s">
        <v>9</v>
      </c>
      <c r="AF9" s="149" t="s">
        <v>9</v>
      </c>
      <c r="AG9" s="149" t="s">
        <v>9</v>
      </c>
      <c r="AH9" s="149" t="s">
        <v>9</v>
      </c>
      <c r="AI9" s="149" t="s">
        <v>9</v>
      </c>
      <c r="AJ9" s="149" t="s">
        <v>9</v>
      </c>
      <c r="AK9" s="149" t="s">
        <v>9</v>
      </c>
      <c r="AL9" s="149" t="s">
        <v>9</v>
      </c>
      <c r="AM9" s="235"/>
      <c r="AN9" s="149" t="s">
        <v>9</v>
      </c>
    </row>
    <row r="10" spans="1:40" ht="80.25" customHeight="1">
      <c r="A10" s="149"/>
      <c r="B10" s="149"/>
      <c r="C10" s="149"/>
      <c r="D10" s="149"/>
      <c r="E10" s="233" t="s">
        <v>72</v>
      </c>
      <c r="F10" s="234" t="s">
        <v>206</v>
      </c>
      <c r="G10" s="52" t="s">
        <v>191</v>
      </c>
      <c r="H10" s="52" t="s">
        <v>191</v>
      </c>
      <c r="I10" s="52" t="s">
        <v>191</v>
      </c>
      <c r="J10" s="52" t="s">
        <v>191</v>
      </c>
      <c r="K10" s="235" t="s">
        <v>9</v>
      </c>
      <c r="L10" s="235" t="s">
        <v>207</v>
      </c>
      <c r="M10" s="52" t="s">
        <v>193</v>
      </c>
      <c r="N10" s="52" t="s">
        <v>194</v>
      </c>
      <c r="O10" s="52" t="s">
        <v>193</v>
      </c>
      <c r="P10" s="52" t="s">
        <v>194</v>
      </c>
      <c r="Q10" s="235" t="s">
        <v>195</v>
      </c>
      <c r="R10" s="235" t="s">
        <v>196</v>
      </c>
      <c r="S10" s="235" t="s">
        <v>197</v>
      </c>
      <c r="T10" s="235" t="s">
        <v>198</v>
      </c>
      <c r="U10" s="235" t="s">
        <v>199</v>
      </c>
      <c r="V10" s="235" t="s">
        <v>200</v>
      </c>
      <c r="W10" s="235" t="s">
        <v>201</v>
      </c>
      <c r="X10" s="235" t="s">
        <v>202</v>
      </c>
      <c r="Y10" s="235" t="s">
        <v>203</v>
      </c>
      <c r="Z10" t="s">
        <v>9</v>
      </c>
      <c r="AA10" t="s">
        <v>9</v>
      </c>
      <c r="AB10" s="53" t="s">
        <v>9</v>
      </c>
      <c r="AC10" s="53" t="s">
        <v>9</v>
      </c>
      <c r="AD10" s="53" t="s">
        <v>9</v>
      </c>
      <c r="AE10" s="53" t="s">
        <v>9</v>
      </c>
      <c r="AF10" t="s">
        <v>9</v>
      </c>
      <c r="AG10" s="149"/>
      <c r="AH10" s="149"/>
      <c r="AI10" s="149"/>
      <c r="AJ10" s="149"/>
      <c r="AK10" s="149"/>
      <c r="AL10" s="149"/>
      <c r="AM10" s="235"/>
      <c r="AN10" s="53" t="s">
        <v>9</v>
      </c>
    </row>
    <row r="11" spans="1:40" ht="15" customHeight="1">
      <c r="A11" s="149"/>
      <c r="B11" s="149"/>
      <c r="C11" s="149"/>
      <c r="D11" s="149"/>
      <c r="E11" s="151"/>
      <c r="F11" s="151"/>
      <c r="G11" s="152" t="s">
        <v>208</v>
      </c>
      <c r="H11" s="84" t="s">
        <v>208</v>
      </c>
      <c r="I11" s="84" t="s">
        <v>208</v>
      </c>
      <c r="J11" s="84" t="s">
        <v>208</v>
      </c>
      <c r="K11" s="31"/>
      <c r="L11" s="151"/>
      <c r="M11" s="151"/>
      <c r="N11" s="151"/>
      <c r="O11" s="112"/>
      <c r="P11" s="112"/>
      <c r="Q11" s="151"/>
      <c r="R11" s="151"/>
      <c r="S11" s="151"/>
      <c r="T11" s="151"/>
      <c r="U11" s="151"/>
      <c r="V11" s="151"/>
      <c r="W11" s="151"/>
      <c r="X11" s="151"/>
      <c r="Y11" s="151"/>
      <c r="Z11" s="149"/>
      <c r="AA11" s="149"/>
      <c r="AB11" s="8"/>
      <c r="AC11" s="8"/>
      <c r="AD11" s="8"/>
      <c r="AE11" s="8"/>
      <c r="AF11" s="149"/>
      <c r="AG11" s="149"/>
      <c r="AH11" s="149"/>
      <c r="AI11" s="149"/>
      <c r="AJ11" s="149"/>
      <c r="AK11" s="149"/>
      <c r="AL11" s="149"/>
      <c r="AM11" s="151"/>
      <c r="AN11" s="149"/>
    </row>
    <row r="12" spans="1:40" ht="15" customHeight="1">
      <c r="A12" s="149"/>
      <c r="B12" s="149"/>
      <c r="C12" s="149"/>
      <c r="D12" s="149"/>
      <c r="E12" s="151"/>
      <c r="F12" s="113" t="s">
        <v>209</v>
      </c>
      <c r="G12" s="114">
        <f>SUM(G13:G20)</f>
        <v>968.45999999999992</v>
      </c>
      <c r="H12" s="115">
        <f>SUM(H13:H20)</f>
        <v>995.6</v>
      </c>
      <c r="I12" s="115">
        <f>SUM(I13:I20)</f>
        <v>27.140000000000029</v>
      </c>
      <c r="J12" s="115">
        <f>SUM(J13:J20)</f>
        <v>0</v>
      </c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49"/>
      <c r="AA12" s="149"/>
      <c r="AB12" s="8"/>
      <c r="AC12" s="8"/>
      <c r="AD12" s="8"/>
      <c r="AE12" s="8"/>
      <c r="AF12" s="149"/>
      <c r="AG12" s="149"/>
      <c r="AH12" s="149"/>
      <c r="AI12" s="149"/>
      <c r="AJ12" s="149"/>
      <c r="AK12" s="149"/>
      <c r="AL12" s="149"/>
      <c r="AM12" s="151"/>
      <c r="AN12" s="149"/>
    </row>
    <row r="13" spans="1:40" ht="0" hidden="1" customHeight="1">
      <c r="A13" s="158"/>
      <c r="C13" s="158"/>
      <c r="D13" s="55"/>
      <c r="E13" s="64">
        <v>0</v>
      </c>
      <c r="F13" s="65"/>
      <c r="G13" s="44"/>
      <c r="H13" s="44"/>
      <c r="I13" s="44"/>
      <c r="J13" s="44"/>
      <c r="K13" s="24"/>
      <c r="L13" s="24"/>
      <c r="M13" s="116"/>
      <c r="N13" s="116"/>
      <c r="O13" s="116"/>
      <c r="P13" s="116"/>
      <c r="Q13" s="44"/>
      <c r="R13" s="24"/>
      <c r="S13" s="24"/>
      <c r="T13" s="24"/>
      <c r="U13" s="24"/>
      <c r="V13" s="24"/>
      <c r="W13" s="24"/>
      <c r="X13" s="24"/>
      <c r="Y13" s="24"/>
      <c r="Z13" s="158"/>
      <c r="AA13" s="158"/>
      <c r="AB13" s="47"/>
      <c r="AC13" s="47"/>
      <c r="AD13" s="47"/>
      <c r="AE13" s="47"/>
      <c r="AF13" s="158"/>
      <c r="AG13" s="158"/>
      <c r="AH13" s="40"/>
      <c r="AI13" s="158"/>
      <c r="AJ13" s="158"/>
      <c r="AK13" s="158"/>
      <c r="AL13" s="158"/>
      <c r="AM13" s="44"/>
      <c r="AN13" s="47"/>
    </row>
    <row r="14" spans="1:40" ht="86.25" customHeight="1">
      <c r="A14" s="61"/>
      <c r="B14" s="10" t="s">
        <v>238</v>
      </c>
      <c r="C14" s="61"/>
      <c r="D14" s="55" t="s">
        <v>86</v>
      </c>
      <c r="E14" s="64" t="s">
        <v>13</v>
      </c>
      <c r="F14" s="66" t="str">
        <f t="shared" ref="F14:F19" si="0">B14</f>
        <v>Замена погружного насоса марки ЭЦВ 6-16-140 на артезианской скважине в ст. Суздальская</v>
      </c>
      <c r="G14" s="43">
        <v>90.62</v>
      </c>
      <c r="H14" s="43">
        <v>94.67</v>
      </c>
      <c r="I14" s="79">
        <f t="shared" ref="I14:I19" si="1">H14-G14</f>
        <v>4.0499999999999972</v>
      </c>
      <c r="J14" s="82"/>
      <c r="K14" s="34"/>
      <c r="L14" s="26" t="s">
        <v>239</v>
      </c>
      <c r="M14" s="117">
        <v>45292</v>
      </c>
      <c r="N14" s="117">
        <v>45657</v>
      </c>
      <c r="O14" s="117">
        <v>45292</v>
      </c>
      <c r="P14" s="117">
        <v>45657</v>
      </c>
      <c r="Q14" s="79">
        <f t="shared" ref="Q14:Q19" si="2">P14-N14</f>
        <v>0</v>
      </c>
      <c r="R14" s="120" t="s">
        <v>213</v>
      </c>
      <c r="S14" s="118"/>
      <c r="T14" s="118"/>
      <c r="U14" s="118"/>
      <c r="V14" s="183" t="s">
        <v>240</v>
      </c>
      <c r="W14" s="184" t="s">
        <v>241</v>
      </c>
      <c r="X14" s="185" t="s">
        <v>242</v>
      </c>
      <c r="Y14" s="186" t="s">
        <v>243</v>
      </c>
      <c r="Z14" s="61"/>
      <c r="AA14" s="61"/>
      <c r="AB14" s="46" t="b">
        <f t="shared" ref="AB14:AD19" si="3">OR(NOT(IFERROR(SEARCH("подрядный",$R14,)&gt;0,1=2)),S14&lt;&gt;"")</f>
        <v>1</v>
      </c>
      <c r="AC14" s="46" t="b">
        <f t="shared" si="3"/>
        <v>1</v>
      </c>
      <c r="AD14" s="46" t="b">
        <f t="shared" si="3"/>
        <v>1</v>
      </c>
      <c r="AE14" s="46" t="b">
        <f t="shared" ref="AE14:AE19" si="4">OR(NOT(IFERROR(SEARCH("хозяйственный",$R14,)&gt;0,1=2)),Y14&lt;&gt;"")</f>
        <v>1</v>
      </c>
      <c r="AF14" s="61"/>
      <c r="AG14" s="61"/>
      <c r="AH14" s="12" t="b">
        <v>1</v>
      </c>
      <c r="AI14" s="61"/>
      <c r="AJ14" s="61"/>
      <c r="AK14" s="61"/>
      <c r="AL14" s="61"/>
      <c r="AM14" s="43"/>
      <c r="AN14" s="46"/>
    </row>
    <row r="15" spans="1:40" ht="86.25" customHeight="1">
      <c r="A15" s="61"/>
      <c r="B15" s="10" t="s">
        <v>244</v>
      </c>
      <c r="C15" s="61"/>
      <c r="D15" s="55" t="s">
        <v>86</v>
      </c>
      <c r="E15" s="64" t="s">
        <v>74</v>
      </c>
      <c r="F15" s="66" t="str">
        <f t="shared" si="0"/>
        <v>Замена погружного насоса марки ЭЦВ 8-40-150 на артезианской скважине №2</v>
      </c>
      <c r="G15" s="43">
        <v>168.5</v>
      </c>
      <c r="H15" s="43">
        <v>166.6</v>
      </c>
      <c r="I15" s="79">
        <f t="shared" si="1"/>
        <v>-1.9000000000000057</v>
      </c>
      <c r="J15" s="82"/>
      <c r="K15" s="34"/>
      <c r="L15" s="26" t="s">
        <v>239</v>
      </c>
      <c r="M15" s="117">
        <v>45292</v>
      </c>
      <c r="N15" s="117">
        <v>45657</v>
      </c>
      <c r="O15" s="117">
        <v>45292</v>
      </c>
      <c r="P15" s="117">
        <v>45657</v>
      </c>
      <c r="Q15" s="79">
        <f t="shared" si="2"/>
        <v>0</v>
      </c>
      <c r="R15" s="26" t="s">
        <v>213</v>
      </c>
      <c r="S15" s="118"/>
      <c r="T15" s="118"/>
      <c r="U15" s="118"/>
      <c r="V15" s="187" t="s">
        <v>245</v>
      </c>
      <c r="W15" s="188" t="s">
        <v>246</v>
      </c>
      <c r="X15" s="189" t="s">
        <v>247</v>
      </c>
      <c r="Y15" s="190" t="s">
        <v>248</v>
      </c>
      <c r="Z15" s="61"/>
      <c r="AA15" s="61"/>
      <c r="AB15" s="46" t="b">
        <f t="shared" si="3"/>
        <v>1</v>
      </c>
      <c r="AC15" s="46" t="b">
        <f t="shared" si="3"/>
        <v>1</v>
      </c>
      <c r="AD15" s="46" t="b">
        <f t="shared" si="3"/>
        <v>1</v>
      </c>
      <c r="AE15" s="46" t="b">
        <f t="shared" si="4"/>
        <v>1</v>
      </c>
      <c r="AF15" s="61"/>
      <c r="AG15" s="61"/>
      <c r="AH15" s="12" t="b">
        <v>1</v>
      </c>
      <c r="AI15" s="61"/>
      <c r="AJ15" s="61"/>
      <c r="AK15" s="61"/>
      <c r="AL15" s="61"/>
      <c r="AM15" s="43"/>
      <c r="AN15" s="46"/>
    </row>
    <row r="16" spans="1:40" ht="86.25" customHeight="1">
      <c r="A16" s="61"/>
      <c r="B16" s="10" t="s">
        <v>249</v>
      </c>
      <c r="C16" s="61"/>
      <c r="D16" s="55" t="s">
        <v>86</v>
      </c>
      <c r="E16" s="64" t="s">
        <v>76</v>
      </c>
      <c r="F16" s="66" t="str">
        <f t="shared" si="0"/>
        <v>Замена погружного насоса марки ЭЦВ 8-40-150 на артезианской скважине №1</v>
      </c>
      <c r="G16" s="43">
        <v>168.5</v>
      </c>
      <c r="H16" s="43">
        <v>161.75</v>
      </c>
      <c r="I16" s="79">
        <f t="shared" si="1"/>
        <v>-6.75</v>
      </c>
      <c r="J16" s="82"/>
      <c r="K16" s="34"/>
      <c r="L16" s="26" t="s">
        <v>250</v>
      </c>
      <c r="M16" s="117">
        <v>45292</v>
      </c>
      <c r="N16" s="117">
        <v>45657</v>
      </c>
      <c r="O16" s="117">
        <v>45292</v>
      </c>
      <c r="P16" s="117">
        <v>45657</v>
      </c>
      <c r="Q16" s="79">
        <f t="shared" si="2"/>
        <v>0</v>
      </c>
      <c r="R16" s="26" t="s">
        <v>213</v>
      </c>
      <c r="S16" s="118"/>
      <c r="T16" s="118"/>
      <c r="U16" s="118"/>
      <c r="V16" s="191" t="s">
        <v>251</v>
      </c>
      <c r="W16" s="192" t="s">
        <v>252</v>
      </c>
      <c r="X16" s="189" t="s">
        <v>247</v>
      </c>
      <c r="Y16" s="193" t="s">
        <v>253</v>
      </c>
      <c r="Z16" s="61"/>
      <c r="AA16" s="61"/>
      <c r="AB16" s="46" t="b">
        <f t="shared" si="3"/>
        <v>1</v>
      </c>
      <c r="AC16" s="46" t="b">
        <f t="shared" si="3"/>
        <v>1</v>
      </c>
      <c r="AD16" s="46" t="b">
        <f t="shared" si="3"/>
        <v>1</v>
      </c>
      <c r="AE16" s="46" t="b">
        <f t="shared" si="4"/>
        <v>1</v>
      </c>
      <c r="AF16" s="61"/>
      <c r="AG16" s="61"/>
      <c r="AH16" s="12" t="b">
        <v>1</v>
      </c>
      <c r="AI16" s="61"/>
      <c r="AJ16" s="61"/>
      <c r="AK16" s="61"/>
      <c r="AL16" s="61"/>
      <c r="AM16" s="43"/>
      <c r="AN16" s="46"/>
    </row>
    <row r="17" spans="1:40" ht="86.25" customHeight="1">
      <c r="A17" s="61"/>
      <c r="B17" s="10" t="s">
        <v>254</v>
      </c>
      <c r="C17" s="61"/>
      <c r="D17" s="55" t="s">
        <v>86</v>
      </c>
      <c r="E17" s="64" t="s">
        <v>78</v>
      </c>
      <c r="F17" s="66" t="str">
        <f t="shared" si="0"/>
        <v>Замена погружного насоса марки ЭЦВ 8-40-180 на артезианской скважине №8</v>
      </c>
      <c r="G17" s="43">
        <v>198.92</v>
      </c>
      <c r="H17" s="43">
        <v>173.33</v>
      </c>
      <c r="I17" s="79">
        <f t="shared" si="1"/>
        <v>-25.589999999999975</v>
      </c>
      <c r="J17" s="82"/>
      <c r="K17" s="34"/>
      <c r="L17" s="26" t="s">
        <v>250</v>
      </c>
      <c r="M17" s="117">
        <v>45292</v>
      </c>
      <c r="N17" s="117">
        <v>45657</v>
      </c>
      <c r="O17" s="117">
        <v>45292</v>
      </c>
      <c r="P17" s="117">
        <v>45657</v>
      </c>
      <c r="Q17" s="79">
        <f t="shared" si="2"/>
        <v>0</v>
      </c>
      <c r="R17" s="26" t="s">
        <v>213</v>
      </c>
      <c r="S17" s="118"/>
      <c r="T17" s="118"/>
      <c r="U17" s="118"/>
      <c r="V17" s="194" t="s">
        <v>255</v>
      </c>
      <c r="W17" s="195" t="s">
        <v>256</v>
      </c>
      <c r="X17" s="196" t="s">
        <v>257</v>
      </c>
      <c r="Y17" s="197" t="s">
        <v>258</v>
      </c>
      <c r="Z17" s="61"/>
      <c r="AA17" s="61"/>
      <c r="AB17" s="46" t="b">
        <f t="shared" si="3"/>
        <v>1</v>
      </c>
      <c r="AC17" s="46" t="b">
        <f t="shared" si="3"/>
        <v>1</v>
      </c>
      <c r="AD17" s="46" t="b">
        <f t="shared" si="3"/>
        <v>1</v>
      </c>
      <c r="AE17" s="46" t="b">
        <f t="shared" si="4"/>
        <v>1</v>
      </c>
      <c r="AF17" s="61"/>
      <c r="AG17" s="61"/>
      <c r="AH17" s="12" t="b">
        <v>1</v>
      </c>
      <c r="AI17" s="61"/>
      <c r="AJ17" s="61"/>
      <c r="AK17" s="61"/>
      <c r="AL17" s="61"/>
      <c r="AM17" s="43"/>
      <c r="AN17" s="46"/>
    </row>
    <row r="18" spans="1:40" ht="86.25" customHeight="1">
      <c r="A18" s="61"/>
      <c r="B18" s="10" t="s">
        <v>259</v>
      </c>
      <c r="C18" s="61"/>
      <c r="D18" s="55" t="s">
        <v>86</v>
      </c>
      <c r="E18" s="64" t="s">
        <v>80</v>
      </c>
      <c r="F18" s="66" t="str">
        <f t="shared" si="0"/>
        <v>Замена погружного насоса марки ЭЦВ 8-40-180 на артезианской скважине №3</v>
      </c>
      <c r="G18" s="43">
        <v>198.92</v>
      </c>
      <c r="H18" s="43">
        <v>190.9</v>
      </c>
      <c r="I18" s="79">
        <f t="shared" si="1"/>
        <v>-8.0199999999999818</v>
      </c>
      <c r="J18" s="82"/>
      <c r="K18" s="34"/>
      <c r="L18" s="26" t="s">
        <v>250</v>
      </c>
      <c r="M18" s="117">
        <v>45292</v>
      </c>
      <c r="N18" s="117">
        <v>45657</v>
      </c>
      <c r="O18" s="117">
        <v>45292</v>
      </c>
      <c r="P18" s="117">
        <v>45657</v>
      </c>
      <c r="Q18" s="79">
        <f t="shared" si="2"/>
        <v>0</v>
      </c>
      <c r="R18" s="26" t="s">
        <v>213</v>
      </c>
      <c r="S18" s="118"/>
      <c r="T18" s="118"/>
      <c r="U18" s="118"/>
      <c r="V18" s="198" t="s">
        <v>260</v>
      </c>
      <c r="W18" s="199" t="s">
        <v>261</v>
      </c>
      <c r="X18" s="200" t="s">
        <v>262</v>
      </c>
      <c r="Y18" s="201" t="s">
        <v>263</v>
      </c>
      <c r="Z18" s="61"/>
      <c r="AA18" s="61"/>
      <c r="AB18" s="46" t="b">
        <f t="shared" si="3"/>
        <v>1</v>
      </c>
      <c r="AC18" s="46" t="b">
        <f t="shared" si="3"/>
        <v>1</v>
      </c>
      <c r="AD18" s="46" t="b">
        <f t="shared" si="3"/>
        <v>1</v>
      </c>
      <c r="AE18" s="46" t="b">
        <f t="shared" si="4"/>
        <v>1</v>
      </c>
      <c r="AF18" s="61"/>
      <c r="AG18" s="61"/>
      <c r="AH18" s="12" t="b">
        <v>1</v>
      </c>
      <c r="AI18" s="61"/>
      <c r="AJ18" s="61"/>
      <c r="AK18" s="61"/>
      <c r="AL18" s="61"/>
      <c r="AM18" s="43"/>
      <c r="AN18" s="46"/>
    </row>
    <row r="19" spans="1:40" ht="86.25" customHeight="1">
      <c r="A19" s="61"/>
      <c r="B19" s="10" t="s">
        <v>264</v>
      </c>
      <c r="C19" s="61"/>
      <c r="D19" s="55" t="s">
        <v>86</v>
      </c>
      <c r="E19" s="64" t="s">
        <v>82</v>
      </c>
      <c r="F19" s="66" t="str">
        <f t="shared" si="0"/>
        <v>Замена погружного насоса марки ЭЦВ 10-63-125 на артезианской скважине №10</v>
      </c>
      <c r="G19" s="43">
        <v>143</v>
      </c>
      <c r="H19" s="43">
        <v>208.35</v>
      </c>
      <c r="I19" s="79">
        <f t="shared" si="1"/>
        <v>65.349999999999994</v>
      </c>
      <c r="J19" s="82"/>
      <c r="K19" s="34"/>
      <c r="L19" s="26" t="s">
        <v>250</v>
      </c>
      <c r="M19" s="117">
        <v>45292</v>
      </c>
      <c r="N19" s="117">
        <v>45657</v>
      </c>
      <c r="O19" s="117">
        <v>45292</v>
      </c>
      <c r="P19" s="117">
        <v>45657</v>
      </c>
      <c r="Q19" s="79">
        <f t="shared" si="2"/>
        <v>0</v>
      </c>
      <c r="R19" s="26" t="s">
        <v>213</v>
      </c>
      <c r="S19" s="118"/>
      <c r="T19" s="118"/>
      <c r="U19" s="118"/>
      <c r="V19" s="202" t="s">
        <v>265</v>
      </c>
      <c r="W19" s="203" t="s">
        <v>266</v>
      </c>
      <c r="X19" s="204" t="s">
        <v>267</v>
      </c>
      <c r="Y19" s="205" t="s">
        <v>268</v>
      </c>
      <c r="Z19" s="61"/>
      <c r="AA19" s="61"/>
      <c r="AB19" s="46" t="b">
        <f t="shared" si="3"/>
        <v>1</v>
      </c>
      <c r="AC19" s="46" t="b">
        <f t="shared" si="3"/>
        <v>1</v>
      </c>
      <c r="AD19" s="46" t="b">
        <f t="shared" si="3"/>
        <v>1</v>
      </c>
      <c r="AE19" s="46" t="b">
        <f t="shared" si="4"/>
        <v>1</v>
      </c>
      <c r="AF19" s="61"/>
      <c r="AG19" s="61"/>
      <c r="AH19" s="12" t="b">
        <v>1</v>
      </c>
      <c r="AI19" s="61"/>
      <c r="AJ19" s="61"/>
      <c r="AK19" s="61"/>
      <c r="AL19" s="61"/>
      <c r="AM19" s="43"/>
      <c r="AN19" s="46"/>
    </row>
    <row r="20" spans="1:40" ht="15" customHeight="1">
      <c r="A20" s="149"/>
      <c r="B20" s="149"/>
      <c r="C20" s="149"/>
      <c r="D20" s="149"/>
      <c r="E20" s="228" t="s">
        <v>14</v>
      </c>
      <c r="F20" s="229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149"/>
      <c r="AA20" s="149"/>
      <c r="AB20" s="8"/>
      <c r="AC20" s="8"/>
      <c r="AD20" s="8"/>
      <c r="AE20" s="8"/>
      <c r="AF20" s="149"/>
      <c r="AG20" s="149"/>
      <c r="AH20" s="149"/>
      <c r="AI20" s="149"/>
      <c r="AJ20" s="149"/>
      <c r="AK20" s="149"/>
      <c r="AL20" s="149"/>
      <c r="AM20" s="25"/>
      <c r="AN20" s="149"/>
    </row>
    <row r="21" spans="1:40" ht="18" customHeight="1">
      <c r="A21" s="149"/>
      <c r="B21" s="149"/>
      <c r="C21" s="149"/>
      <c r="D21" s="149"/>
      <c r="E21" s="59" t="s">
        <v>9</v>
      </c>
      <c r="F21" s="149"/>
      <c r="G21" s="8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60"/>
      <c r="AA21" s="149"/>
      <c r="AB21" s="8"/>
      <c r="AC21" s="8"/>
      <c r="AD21" s="8"/>
      <c r="AE21" s="8"/>
      <c r="AF21" s="149"/>
      <c r="AG21" s="149"/>
      <c r="AH21" s="149"/>
      <c r="AI21" s="149"/>
      <c r="AJ21" s="149"/>
      <c r="AK21" s="149"/>
      <c r="AL21" s="149"/>
      <c r="AM21" s="149"/>
      <c r="AN21" s="149"/>
    </row>
    <row r="22" spans="1:40" ht="15" customHeight="1">
      <c r="A22" s="149"/>
      <c r="B22" s="149"/>
      <c r="C22" s="149"/>
      <c r="D22" s="149"/>
      <c r="E22" s="149"/>
      <c r="F22" s="149"/>
      <c r="G22" s="8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149"/>
      <c r="AA22" s="149"/>
      <c r="AB22" s="8"/>
      <c r="AC22" s="8"/>
      <c r="AD22" s="8"/>
      <c r="AE22" s="8"/>
      <c r="AF22" s="149"/>
      <c r="AG22" s="149"/>
      <c r="AH22" s="149"/>
      <c r="AI22" s="149"/>
      <c r="AJ22" s="149"/>
      <c r="AK22" s="149"/>
      <c r="AL22" s="149"/>
      <c r="AM22" s="149"/>
      <c r="AN22" s="149"/>
    </row>
    <row r="23" spans="1:40" ht="15" hidden="1" customHeight="1">
      <c r="A23" s="149"/>
      <c r="B23" s="149"/>
      <c r="C23" s="149"/>
      <c r="D23" s="149"/>
      <c r="E23" s="149"/>
      <c r="F23" s="149"/>
      <c r="G23" s="12" t="b">
        <v>1</v>
      </c>
      <c r="H23" s="12" t="b">
        <v>1</v>
      </c>
      <c r="I23" s="12" t="b">
        <v>1</v>
      </c>
      <c r="J23" s="12" t="b">
        <f>'ВС - Баланс'!L50</f>
        <v>0</v>
      </c>
      <c r="K23" s="12" t="b">
        <f>J23</f>
        <v>0</v>
      </c>
      <c r="L23" s="12" t="b">
        <v>1</v>
      </c>
      <c r="M23" s="12" t="b">
        <v>1</v>
      </c>
      <c r="N23" s="12" t="b">
        <v>1</v>
      </c>
      <c r="O23" s="12" t="b">
        <v>1</v>
      </c>
      <c r="P23" s="12" t="b">
        <v>1</v>
      </c>
      <c r="Q23" s="12" t="b">
        <v>1</v>
      </c>
      <c r="R23" s="12" t="b">
        <v>1</v>
      </c>
      <c r="S23" s="12" t="b">
        <v>1</v>
      </c>
      <c r="T23" s="12" t="b">
        <v>1</v>
      </c>
      <c r="U23" s="12" t="b">
        <v>1</v>
      </c>
      <c r="V23" s="12" t="b">
        <v>1</v>
      </c>
      <c r="W23" s="12" t="b">
        <v>1</v>
      </c>
      <c r="X23" s="12" t="b">
        <v>1</v>
      </c>
      <c r="Y23" s="12" t="b">
        <v>1</v>
      </c>
      <c r="Z23" s="149"/>
      <c r="AA23" s="149"/>
      <c r="AB23" s="8"/>
      <c r="AC23" s="8"/>
      <c r="AD23" s="8"/>
      <c r="AE23" s="8"/>
      <c r="AF23" s="149"/>
      <c r="AG23" s="149"/>
      <c r="AH23" s="149"/>
      <c r="AI23" s="149"/>
      <c r="AJ23" s="149"/>
      <c r="AK23" s="149"/>
      <c r="AL23" s="149"/>
      <c r="AM23" s="12" t="b">
        <v>1</v>
      </c>
      <c r="AN23" s="149"/>
    </row>
    <row r="24" spans="1:40" ht="15" customHeight="1">
      <c r="A24" s="149"/>
      <c r="B24" s="149"/>
      <c r="C24" s="149"/>
      <c r="D24" s="149"/>
      <c r="E24" s="149"/>
      <c r="F24" s="149"/>
      <c r="G24" s="8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149"/>
      <c r="AA24" s="149"/>
      <c r="AB24" s="8"/>
      <c r="AC24" s="8"/>
      <c r="AD24" s="8"/>
      <c r="AE24" s="8"/>
      <c r="AF24" s="149"/>
      <c r="AG24" s="149"/>
      <c r="AH24" s="149"/>
      <c r="AI24" s="149"/>
      <c r="AJ24" s="149"/>
      <c r="AK24" s="149"/>
      <c r="AL24" s="149"/>
      <c r="AM24" s="149"/>
      <c r="AN24" s="149"/>
    </row>
    <row r="25" spans="1:40" ht="15" customHeight="1">
      <c r="A25" s="149"/>
      <c r="B25" s="149"/>
      <c r="C25" s="149"/>
      <c r="D25" s="149"/>
      <c r="E25" s="149"/>
      <c r="F25" s="149"/>
      <c r="G25" s="8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149"/>
      <c r="AA25" s="149"/>
      <c r="AB25" s="8"/>
      <c r="AC25" s="8"/>
      <c r="AD25" s="8"/>
      <c r="AE25" s="8"/>
      <c r="AF25" s="149"/>
      <c r="AG25" s="149"/>
      <c r="AH25" s="149"/>
      <c r="AI25" s="149"/>
      <c r="AJ25" s="149"/>
      <c r="AK25" s="149"/>
      <c r="AL25" s="149"/>
      <c r="AM25" s="149"/>
      <c r="AN25" s="149"/>
    </row>
    <row r="26" spans="1:40" ht="15" customHeight="1">
      <c r="A26" s="149"/>
      <c r="B26" s="149"/>
      <c r="C26" s="149"/>
      <c r="D26" s="149"/>
      <c r="E26" s="149"/>
      <c r="F26" s="149"/>
      <c r="G26" s="8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149"/>
      <c r="AA26" s="149"/>
      <c r="AB26" s="8"/>
      <c r="AC26" s="8"/>
      <c r="AD26" s="8"/>
      <c r="AE26" s="8"/>
      <c r="AF26" s="149"/>
      <c r="AG26" s="149"/>
      <c r="AH26" s="149"/>
      <c r="AI26" s="149"/>
      <c r="AJ26" s="149"/>
      <c r="AK26" s="149"/>
      <c r="AL26" s="149"/>
      <c r="AM26" s="149"/>
      <c r="AN26" s="149"/>
    </row>
    <row r="27" spans="1:40" ht="15" customHeight="1">
      <c r="A27" s="149"/>
      <c r="B27" s="149"/>
      <c r="C27" s="149"/>
      <c r="D27" s="149"/>
      <c r="E27" s="149"/>
      <c r="F27" s="149"/>
      <c r="G27" s="8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149"/>
      <c r="AA27" s="149"/>
      <c r="AB27" s="8"/>
      <c r="AC27" s="8"/>
      <c r="AD27" s="8"/>
      <c r="AE27" s="8"/>
      <c r="AF27" s="149"/>
      <c r="AG27" s="149"/>
      <c r="AH27" s="149"/>
      <c r="AI27" s="149"/>
      <c r="AJ27" s="149"/>
      <c r="AK27" s="149"/>
      <c r="AL27" s="149"/>
      <c r="AM27" s="149"/>
      <c r="AN27" s="149"/>
    </row>
    <row r="28" spans="1:40" ht="15" customHeight="1">
      <c r="A28" s="149"/>
      <c r="B28" s="149"/>
      <c r="C28" s="149"/>
      <c r="D28" s="149"/>
      <c r="E28" s="149"/>
      <c r="F28" s="149"/>
      <c r="G28" s="8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149"/>
      <c r="AA28" s="149"/>
      <c r="AB28" s="8"/>
      <c r="AC28" s="8"/>
      <c r="AD28" s="8"/>
      <c r="AE28" s="8"/>
      <c r="AF28" s="149"/>
      <c r="AG28" s="149"/>
      <c r="AH28" s="149"/>
      <c r="AI28" s="149"/>
      <c r="AJ28" s="149"/>
      <c r="AK28" s="149"/>
      <c r="AL28" s="149"/>
      <c r="AM28" s="149"/>
      <c r="AN28" s="149"/>
    </row>
    <row r="29" spans="1:40" ht="15" customHeight="1">
      <c r="A29" s="149"/>
      <c r="B29" s="149"/>
      <c r="C29" s="149"/>
      <c r="D29" s="149"/>
      <c r="E29" s="149"/>
      <c r="F29" s="149"/>
      <c r="G29" s="8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149"/>
      <c r="AA29" s="149"/>
      <c r="AB29" s="8"/>
      <c r="AC29" s="8"/>
      <c r="AD29" s="8"/>
      <c r="AE29" s="8"/>
      <c r="AF29" s="149"/>
      <c r="AG29" s="149"/>
      <c r="AH29" s="149"/>
      <c r="AI29" s="149"/>
      <c r="AJ29" s="149"/>
      <c r="AK29" s="149"/>
      <c r="AL29" s="149"/>
      <c r="AM29" s="149"/>
      <c r="AN29" s="149"/>
    </row>
    <row r="30" spans="1:40" ht="15" customHeight="1">
      <c r="A30" s="149"/>
      <c r="B30" s="149"/>
      <c r="C30" s="149"/>
      <c r="D30" s="149"/>
      <c r="E30" s="149"/>
      <c r="F30" s="149"/>
      <c r="G30" s="8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149"/>
      <c r="AA30" s="149"/>
      <c r="AB30" s="8"/>
      <c r="AC30" s="8"/>
      <c r="AD30" s="8"/>
      <c r="AE30" s="8"/>
      <c r="AF30" s="149"/>
      <c r="AG30" s="149"/>
      <c r="AH30" s="149"/>
      <c r="AI30" s="149"/>
      <c r="AJ30" s="149"/>
      <c r="AK30" s="149"/>
      <c r="AL30" s="149"/>
      <c r="AM30" s="149"/>
      <c r="AN30" s="149"/>
    </row>
    <row r="31" spans="1:40" ht="15" customHeight="1">
      <c r="A31" s="149"/>
      <c r="B31" s="149"/>
      <c r="C31" s="149"/>
      <c r="D31" s="149"/>
      <c r="E31" s="149"/>
      <c r="F31" s="149"/>
      <c r="G31" s="8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149"/>
      <c r="AA31" s="149"/>
      <c r="AB31" s="8"/>
      <c r="AC31" s="8"/>
      <c r="AD31" s="8"/>
      <c r="AE31" s="8"/>
      <c r="AF31" s="149"/>
      <c r="AG31" s="149"/>
      <c r="AH31" s="149"/>
      <c r="AI31" s="149"/>
      <c r="AJ31" s="149"/>
      <c r="AK31" s="149"/>
      <c r="AL31" s="149"/>
      <c r="AM31" s="149"/>
      <c r="AN31" s="149"/>
    </row>
    <row r="32" spans="1:40" ht="15.75" hidden="1" customHeight="1">
      <c r="A32" s="8"/>
      <c r="B32" s="10" t="s">
        <v>85</v>
      </c>
      <c r="C32" s="8"/>
      <c r="D32" s="55" t="s">
        <v>86</v>
      </c>
      <c r="E32" s="64" t="s">
        <v>9</v>
      </c>
      <c r="F32" s="66" t="str">
        <f>B32</f>
        <v>%DYNAMICS%</v>
      </c>
      <c r="G32" s="43"/>
      <c r="H32" s="43"/>
      <c r="I32" s="79">
        <f>H32-G32</f>
        <v>0</v>
      </c>
      <c r="J32" s="82"/>
      <c r="K32" s="34"/>
      <c r="L32" s="26"/>
      <c r="M32" s="117"/>
      <c r="N32" s="117"/>
      <c r="O32" s="117"/>
      <c r="P32" s="117"/>
      <c r="Q32" s="79">
        <f>P32-N32</f>
        <v>0</v>
      </c>
      <c r="R32" s="26"/>
      <c r="S32" s="118"/>
      <c r="T32" s="118"/>
      <c r="U32" s="118"/>
      <c r="V32" s="119"/>
      <c r="W32" s="119"/>
      <c r="X32" s="119"/>
      <c r="Y32" s="118"/>
      <c r="Z32" s="8"/>
      <c r="AA32" s="8"/>
      <c r="AB32" s="46" t="b">
        <f>OR(NOT(IFERROR(SEARCH("подрядный",$R32,)&gt;0,1=2)),S32&lt;&gt;"")</f>
        <v>1</v>
      </c>
      <c r="AC32" s="46" t="b">
        <f>OR(NOT(IFERROR(SEARCH("подрядный",$R32,)&gt;0,1=2)),T32&lt;&gt;"")</f>
        <v>1</v>
      </c>
      <c r="AD32" s="46" t="b">
        <f>OR(NOT(IFERROR(SEARCH("подрядный",$R32,)&gt;0,1=2)),U32&lt;&gt;"")</f>
        <v>1</v>
      </c>
      <c r="AE32" s="46" t="b">
        <f>OR(NOT(IFERROR(SEARCH("хозяйственный",$R32,)&gt;0,1=2)),Y32&lt;&gt;"")</f>
        <v>1</v>
      </c>
      <c r="AF32" s="8"/>
      <c r="AG32" s="8"/>
      <c r="AH32" s="12" t="b">
        <v>1</v>
      </c>
      <c r="AI32" s="8"/>
      <c r="AJ32" s="8"/>
      <c r="AK32" s="8"/>
      <c r="AL32" s="8"/>
      <c r="AM32" s="43"/>
      <c r="AN32" s="46"/>
    </row>
  </sheetData>
  <sheetProtection insertRows="0" deleteColumns="0" deleteRows="0" sort="0" autoFilter="0"/>
  <mergeCells count="19">
    <mergeCell ref="W9:W10"/>
    <mergeCell ref="X9:X10"/>
    <mergeCell ref="Y9:Y10"/>
    <mergeCell ref="AM9:AM10"/>
    <mergeCell ref="M3:N3"/>
    <mergeCell ref="M9:N9"/>
    <mergeCell ref="O3:P3"/>
    <mergeCell ref="O9:P9"/>
    <mergeCell ref="R9:R10"/>
    <mergeCell ref="S9:S10"/>
    <mergeCell ref="T9:T10"/>
    <mergeCell ref="U9:U10"/>
    <mergeCell ref="V9:V10"/>
    <mergeCell ref="E20:F20"/>
    <mergeCell ref="E9:E10"/>
    <mergeCell ref="F9:F10"/>
    <mergeCell ref="L9:L10"/>
    <mergeCell ref="Q9:Q10"/>
    <mergeCell ref="K9:K10"/>
  </mergeCells>
  <dataValidations count="1">
    <dataValidation type="list" allowBlank="1" showInputMessage="1" showErrorMessage="1" errorTitle="Ошибка" error="Выберите значение из списка" sqref="R32 R14 R15 R16 R17 R18 R19">
      <formula1>spisok_9</formula1>
    </dataValidation>
  </dataValidations>
  <hyperlinks>
    <hyperlink ref="V14" r:id="rId1" tooltip="Скачать документ"/>
    <hyperlink ref="W14" r:id="rId2" tooltip="Скачать документ"/>
    <hyperlink ref="X14" r:id="rId3" tooltip="Скачать документ"/>
    <hyperlink ref="Y14" r:id="rId4" tooltip="Скачать документ"/>
    <hyperlink ref="V15" r:id="rId5" tooltip="Скачать документ"/>
    <hyperlink ref="W15" r:id="rId6" tooltip="Скачать документ"/>
    <hyperlink ref="X15" r:id="rId7" tooltip="Скачать документ"/>
    <hyperlink ref="Y15" r:id="rId8" tooltip="Скачать документ"/>
    <hyperlink ref="V16" r:id="rId9" tooltip="Скачать документ"/>
    <hyperlink ref="W16" r:id="rId10" tooltip="Скачать документ"/>
    <hyperlink ref="X16" r:id="rId11" tooltip="Скачать документ"/>
    <hyperlink ref="Y16" r:id="rId12" tooltip="Скачать документ"/>
    <hyperlink ref="V17" r:id="rId13" tooltip="Скачать документ"/>
    <hyperlink ref="W17" r:id="rId14" tooltip="Скачать документ"/>
    <hyperlink ref="X17" r:id="rId15" tooltip="Скачать документ"/>
    <hyperlink ref="Y17" r:id="rId16" tooltip="Скачать документ"/>
    <hyperlink ref="V18" r:id="rId17" tooltip="Скачать документ"/>
    <hyperlink ref="W18" r:id="rId18" tooltip="Скачать документ"/>
    <hyperlink ref="X18" r:id="rId19" tooltip="Скачать документ"/>
    <hyperlink ref="Y18" r:id="rId20" tooltip="Скачать документ"/>
    <hyperlink ref="V19" r:id="rId21" tooltip="Скачать документ"/>
    <hyperlink ref="W19" r:id="rId22" tooltip="Скачать документ"/>
    <hyperlink ref="X19" r:id="rId23" tooltip="Скачать документ"/>
    <hyperlink ref="Y19" r:id="rId24" tooltip="Скачать документ"/>
  </hyperlinks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  <legacyDrawing r:id="rId25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N26"/>
  <sheetViews>
    <sheetView showGridLines="0" workbookViewId="0">
      <pane xSplit="6" ySplit="11" topLeftCell="G12" activePane="bottomRight" state="frozen"/>
      <selection pane="topRight" activeCell="G1" sqref="G1"/>
      <selection pane="bottomLeft" activeCell="A12" sqref="A12"/>
      <selection pane="bottomRight"/>
    </sheetView>
  </sheetViews>
  <sheetFormatPr defaultRowHeight="15" customHeight="1"/>
  <cols>
    <col min="1" max="1" width="12.28515625" hidden="1" customWidth="1"/>
    <col min="2" max="2" width="15.42578125" hidden="1" customWidth="1"/>
    <col min="3" max="3" width="12.28515625" hidden="1" customWidth="1"/>
    <col min="4" max="4" width="4.28515625" customWidth="1"/>
    <col min="5" max="5" width="7.28515625" customWidth="1"/>
    <col min="6" max="6" width="33.28515625" customWidth="1"/>
    <col min="7" max="9" width="20.140625" customWidth="1"/>
    <col min="10" max="10" width="20.140625" hidden="1" customWidth="1"/>
    <col min="11" max="11" width="33.28515625" hidden="1" customWidth="1"/>
    <col min="12" max="12" width="33.28515625" customWidth="1"/>
    <col min="13" max="16" width="18.28515625" customWidth="1"/>
    <col min="17" max="17" width="21.28515625" customWidth="1"/>
    <col min="18" max="18" width="24.7109375" customWidth="1"/>
    <col min="19" max="21" width="18" customWidth="1"/>
    <col min="22" max="22" width="19.42578125" customWidth="1"/>
    <col min="23" max="23" width="18" customWidth="1"/>
    <col min="24" max="24" width="32.140625" customWidth="1"/>
    <col min="25" max="25" width="19.42578125" customWidth="1"/>
    <col min="26" max="26" width="6" customWidth="1"/>
    <col min="27" max="27" width="15.140625" customWidth="1"/>
    <col min="28" max="28" width="8.140625" hidden="1" customWidth="1"/>
    <col min="29" max="31" width="3.5703125" hidden="1" customWidth="1"/>
    <col min="32" max="32" width="6" customWidth="1"/>
    <col min="34" max="34" width="10.28515625" hidden="1"/>
    <col min="39" max="39" width="21.28515625" hidden="1" customWidth="1"/>
    <col min="40" max="40" width="3.5703125" hidden="1" customWidth="1"/>
  </cols>
  <sheetData>
    <row r="1" spans="1:40" ht="12.75" hidden="1" customHeight="1">
      <c r="A1" s="149" t="s">
        <v>7</v>
      </c>
      <c r="B1" s="149"/>
      <c r="C1" s="149"/>
      <c r="D1" s="149"/>
      <c r="E1" s="149"/>
      <c r="F1" s="8"/>
      <c r="G1" s="16" t="s">
        <v>191</v>
      </c>
      <c r="H1" s="16" t="s">
        <v>191</v>
      </c>
      <c r="I1" s="16" t="s">
        <v>191</v>
      </c>
      <c r="J1" s="16" t="s">
        <v>191</v>
      </c>
      <c r="K1" s="16" t="s">
        <v>99</v>
      </c>
      <c r="L1" s="16" t="s">
        <v>192</v>
      </c>
      <c r="M1" s="16" t="s">
        <v>193</v>
      </c>
      <c r="N1" s="16" t="s">
        <v>194</v>
      </c>
      <c r="O1" s="16" t="s">
        <v>193</v>
      </c>
      <c r="P1" s="16" t="s">
        <v>194</v>
      </c>
      <c r="Q1" s="16" t="s">
        <v>195</v>
      </c>
      <c r="R1" s="16" t="s">
        <v>196</v>
      </c>
      <c r="S1" s="16" t="s">
        <v>197</v>
      </c>
      <c r="T1" s="16" t="s">
        <v>198</v>
      </c>
      <c r="U1" s="16" t="s">
        <v>199</v>
      </c>
      <c r="V1" s="16" t="s">
        <v>200</v>
      </c>
      <c r="W1" s="16" t="s">
        <v>201</v>
      </c>
      <c r="X1" s="16" t="s">
        <v>202</v>
      </c>
      <c r="Y1" s="16" t="s">
        <v>203</v>
      </c>
      <c r="Z1" s="149"/>
      <c r="AA1" s="149"/>
      <c r="AB1" s="8"/>
      <c r="AC1" s="8"/>
      <c r="AD1" s="8"/>
      <c r="AE1" s="8"/>
      <c r="AF1" s="149"/>
      <c r="AG1" s="149"/>
      <c r="AH1" s="149"/>
      <c r="AI1" s="149"/>
      <c r="AJ1" s="149"/>
      <c r="AK1" s="149"/>
      <c r="AL1" s="149"/>
      <c r="AM1" s="16" t="s">
        <v>9</v>
      </c>
      <c r="AN1" s="149"/>
    </row>
    <row r="2" spans="1:40" ht="15" hidden="1" customHeight="1">
      <c r="A2" s="149"/>
      <c r="B2" s="149"/>
      <c r="C2" s="149"/>
      <c r="D2" s="149"/>
      <c r="E2" s="149"/>
      <c r="F2" s="149"/>
      <c r="G2" s="157" t="s">
        <v>94</v>
      </c>
      <c r="H2" s="83" t="s">
        <v>95</v>
      </c>
      <c r="I2" s="83" t="s">
        <v>204</v>
      </c>
      <c r="J2" s="83" t="s">
        <v>96</v>
      </c>
      <c r="K2" s="8"/>
      <c r="L2" s="149"/>
      <c r="M2" s="149"/>
      <c r="N2" s="149"/>
      <c r="O2" s="27"/>
      <c r="P2" s="27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8"/>
      <c r="AC2" s="8"/>
      <c r="AD2" s="8"/>
      <c r="AE2" s="8"/>
      <c r="AF2" s="149"/>
      <c r="AG2" s="149"/>
      <c r="AH2" s="149"/>
      <c r="AI2" s="149"/>
      <c r="AJ2" s="149"/>
      <c r="AK2" s="149"/>
      <c r="AL2" s="149"/>
      <c r="AM2" s="149"/>
      <c r="AN2" s="149"/>
    </row>
    <row r="3" spans="1:40" ht="15" hidden="1" customHeight="1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8"/>
      <c r="L3" s="149"/>
      <c r="M3" s="236" t="s">
        <v>94</v>
      </c>
      <c r="N3" s="236" t="s">
        <v>94</v>
      </c>
      <c r="O3" s="237" t="s">
        <v>95</v>
      </c>
      <c r="P3" s="237" t="s">
        <v>95</v>
      </c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8"/>
      <c r="AC3" s="8"/>
      <c r="AD3" s="8"/>
      <c r="AE3" s="8"/>
      <c r="AF3" s="149"/>
      <c r="AG3" s="149"/>
      <c r="AH3" s="149"/>
      <c r="AI3" s="149"/>
      <c r="AJ3" s="149"/>
      <c r="AK3" s="149"/>
      <c r="AL3" s="149"/>
      <c r="AM3" s="149"/>
      <c r="AN3" s="149"/>
    </row>
    <row r="4" spans="1:40" ht="15" hidden="1" customHeight="1">
      <c r="A4" s="149"/>
      <c r="B4" s="149"/>
      <c r="C4" s="149"/>
      <c r="D4" s="149"/>
      <c r="E4" s="149"/>
      <c r="F4" s="149"/>
      <c r="G4" s="8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149"/>
      <c r="AA4" s="149"/>
      <c r="AB4" s="8"/>
      <c r="AC4" s="8"/>
      <c r="AD4" s="8"/>
      <c r="AE4" s="8"/>
      <c r="AF4" s="149"/>
      <c r="AG4" s="149"/>
      <c r="AH4" s="149"/>
      <c r="AI4" s="149"/>
      <c r="AJ4" s="149"/>
      <c r="AK4" s="149"/>
      <c r="AL4" s="149"/>
      <c r="AM4" s="149"/>
      <c r="AN4" s="149"/>
    </row>
    <row r="5" spans="1:40" ht="15" customHeight="1">
      <c r="A5" s="149"/>
      <c r="B5" s="149"/>
      <c r="C5" s="149"/>
      <c r="D5" s="149"/>
      <c r="E5" s="149"/>
      <c r="F5" s="149"/>
      <c r="G5" s="8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149"/>
      <c r="AA5" s="149"/>
      <c r="AB5" s="8"/>
      <c r="AC5" s="8"/>
      <c r="AD5" s="8"/>
      <c r="AE5" s="8"/>
      <c r="AF5" s="149"/>
      <c r="AG5" s="11" t="s">
        <v>9</v>
      </c>
      <c r="AH5" s="12" t="b">
        <f>'Общая информация'!F21="да"</f>
        <v>0</v>
      </c>
      <c r="AI5" s="149"/>
      <c r="AJ5" s="149"/>
      <c r="AK5" s="149"/>
      <c r="AL5" s="149"/>
      <c r="AM5" s="149"/>
      <c r="AN5" s="149"/>
    </row>
    <row r="6" spans="1:40" ht="12.75" customHeight="1">
      <c r="A6" s="149"/>
      <c r="B6" s="149"/>
      <c r="C6" s="149"/>
      <c r="D6" s="149"/>
      <c r="E6" s="2" t="s">
        <v>269</v>
      </c>
      <c r="F6" s="2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149"/>
      <c r="AA6" s="149"/>
      <c r="AB6" s="8"/>
      <c r="AC6" s="8"/>
      <c r="AD6" s="8"/>
      <c r="AE6" s="8"/>
      <c r="AF6" s="149"/>
      <c r="AG6" s="149"/>
      <c r="AH6" s="149"/>
      <c r="AI6" s="149"/>
      <c r="AJ6" s="149"/>
      <c r="AK6" s="149"/>
      <c r="AL6" s="149"/>
      <c r="AM6" s="48"/>
      <c r="AN6" s="149"/>
    </row>
    <row r="7" spans="1:40" ht="20.25" customHeight="1">
      <c r="A7" s="149"/>
      <c r="B7" s="149"/>
      <c r="C7" s="149"/>
      <c r="D7" s="149"/>
      <c r="E7" s="149" t="str">
        <f>objectName</f>
        <v>МУП г. Горячий Ключ "Водоканал" ИНН: 2305028371, КПП: 230501001</v>
      </c>
      <c r="F7" s="8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149"/>
      <c r="AA7" s="149"/>
      <c r="AB7" s="8"/>
      <c r="AC7" s="8"/>
      <c r="AD7" s="8"/>
      <c r="AE7" s="8"/>
      <c r="AF7" s="149"/>
      <c r="AG7" s="149"/>
      <c r="AH7" s="149"/>
      <c r="AI7" s="149"/>
      <c r="AJ7" s="149"/>
      <c r="AK7" s="149"/>
      <c r="AL7" s="149"/>
      <c r="AM7" s="49"/>
      <c r="AN7" s="149"/>
    </row>
    <row r="8" spans="1:40" ht="15" customHeight="1">
      <c r="A8" s="149"/>
      <c r="B8" s="149"/>
      <c r="C8" s="149"/>
      <c r="D8" s="149"/>
      <c r="E8" s="14"/>
      <c r="F8" s="14"/>
      <c r="G8" s="50" t="s">
        <v>9</v>
      </c>
      <c r="H8" s="50" t="s">
        <v>9</v>
      </c>
      <c r="I8" s="50" t="s">
        <v>9</v>
      </c>
      <c r="J8" s="50" t="s">
        <v>9</v>
      </c>
      <c r="K8" s="50" t="s">
        <v>9</v>
      </c>
      <c r="L8" s="50" t="s">
        <v>9</v>
      </c>
      <c r="M8" s="50" t="s">
        <v>9</v>
      </c>
      <c r="N8" s="50" t="s">
        <v>9</v>
      </c>
      <c r="O8" s="50" t="s">
        <v>9</v>
      </c>
      <c r="P8" s="50" t="s">
        <v>9</v>
      </c>
      <c r="Q8" s="50" t="s">
        <v>9</v>
      </c>
      <c r="R8" s="50" t="s">
        <v>9</v>
      </c>
      <c r="S8" s="50" t="s">
        <v>9</v>
      </c>
      <c r="T8" s="50" t="s">
        <v>9</v>
      </c>
      <c r="U8" s="50" t="s">
        <v>9</v>
      </c>
      <c r="V8" s="50" t="s">
        <v>9</v>
      </c>
      <c r="W8" s="50" t="s">
        <v>9</v>
      </c>
      <c r="X8" s="50" t="s">
        <v>9</v>
      </c>
      <c r="Y8" s="50" t="s">
        <v>9</v>
      </c>
      <c r="Z8" s="149"/>
      <c r="AA8" s="149"/>
      <c r="AB8" s="8"/>
      <c r="AC8" s="8"/>
      <c r="AD8" s="8"/>
      <c r="AE8" s="8"/>
      <c r="AF8" s="149"/>
      <c r="AG8" s="149"/>
      <c r="AH8" s="149"/>
      <c r="AI8" s="149"/>
      <c r="AJ8" s="149"/>
      <c r="AK8" s="149"/>
      <c r="AL8" s="149"/>
      <c r="AM8" s="50" t="s">
        <v>9</v>
      </c>
      <c r="AN8" s="149"/>
    </row>
    <row r="9" spans="1:40" ht="24.75" customHeight="1">
      <c r="A9" s="8"/>
      <c r="B9" s="8"/>
      <c r="C9" s="8"/>
      <c r="D9" s="8"/>
      <c r="E9" s="232" t="s">
        <v>72</v>
      </c>
      <c r="F9" s="234" t="s">
        <v>206</v>
      </c>
      <c r="G9" s="52" t="s">
        <v>94</v>
      </c>
      <c r="H9" s="52" t="s">
        <v>95</v>
      </c>
      <c r="I9" s="52" t="s">
        <v>204</v>
      </c>
      <c r="J9" s="52" t="s">
        <v>96</v>
      </c>
      <c r="K9" s="235" t="s">
        <v>99</v>
      </c>
      <c r="L9" s="235" t="s">
        <v>192</v>
      </c>
      <c r="M9" s="235" t="s">
        <v>94</v>
      </c>
      <c r="N9" s="235" t="s">
        <v>94</v>
      </c>
      <c r="O9" s="235" t="s">
        <v>95</v>
      </c>
      <c r="P9" s="235" t="s">
        <v>95</v>
      </c>
      <c r="Q9" s="235" t="s">
        <v>195</v>
      </c>
      <c r="R9" s="235" t="s">
        <v>196</v>
      </c>
      <c r="S9" s="235" t="s">
        <v>197</v>
      </c>
      <c r="T9" s="235" t="s">
        <v>198</v>
      </c>
      <c r="U9" s="235" t="s">
        <v>199</v>
      </c>
      <c r="V9" s="235" t="s">
        <v>200</v>
      </c>
      <c r="W9" s="235" t="s">
        <v>201</v>
      </c>
      <c r="X9" s="235" t="s">
        <v>202</v>
      </c>
      <c r="Y9" s="235" t="s">
        <v>203</v>
      </c>
      <c r="Z9" s="149" t="s">
        <v>9</v>
      </c>
      <c r="AA9" s="149" t="s">
        <v>9</v>
      </c>
      <c r="AB9" s="27" t="s">
        <v>9</v>
      </c>
      <c r="AC9" s="27" t="s">
        <v>9</v>
      </c>
      <c r="AD9" s="27" t="s">
        <v>9</v>
      </c>
      <c r="AE9" s="27" t="s">
        <v>9</v>
      </c>
      <c r="AF9" s="149" t="s">
        <v>9</v>
      </c>
      <c r="AG9" s="149" t="s">
        <v>9</v>
      </c>
      <c r="AH9" s="149" t="s">
        <v>9</v>
      </c>
      <c r="AI9" s="149" t="s">
        <v>9</v>
      </c>
      <c r="AJ9" s="149" t="s">
        <v>9</v>
      </c>
      <c r="AK9" s="149" t="s">
        <v>9</v>
      </c>
      <c r="AL9" s="149" t="s">
        <v>9</v>
      </c>
      <c r="AM9" s="235"/>
      <c r="AN9" s="149" t="s">
        <v>9</v>
      </c>
    </row>
    <row r="10" spans="1:40" ht="80.25" customHeight="1">
      <c r="A10" s="149"/>
      <c r="B10" s="149"/>
      <c r="C10" s="149"/>
      <c r="D10" s="149"/>
      <c r="E10" s="233" t="s">
        <v>72</v>
      </c>
      <c r="F10" s="234" t="s">
        <v>206</v>
      </c>
      <c r="G10" s="52" t="s">
        <v>191</v>
      </c>
      <c r="H10" s="52" t="s">
        <v>191</v>
      </c>
      <c r="I10" s="52" t="s">
        <v>191</v>
      </c>
      <c r="J10" s="52" t="s">
        <v>191</v>
      </c>
      <c r="K10" s="235" t="s">
        <v>9</v>
      </c>
      <c r="L10" s="235" t="s">
        <v>207</v>
      </c>
      <c r="M10" s="52" t="s">
        <v>193</v>
      </c>
      <c r="N10" s="52" t="s">
        <v>194</v>
      </c>
      <c r="O10" s="52" t="s">
        <v>193</v>
      </c>
      <c r="P10" s="52" t="s">
        <v>194</v>
      </c>
      <c r="Q10" s="235" t="s">
        <v>195</v>
      </c>
      <c r="R10" s="235" t="s">
        <v>196</v>
      </c>
      <c r="S10" s="235" t="s">
        <v>197</v>
      </c>
      <c r="T10" s="235" t="s">
        <v>198</v>
      </c>
      <c r="U10" s="235" t="s">
        <v>199</v>
      </c>
      <c r="V10" s="235" t="s">
        <v>200</v>
      </c>
      <c r="W10" s="235" t="s">
        <v>201</v>
      </c>
      <c r="X10" s="235" t="s">
        <v>202</v>
      </c>
      <c r="Y10" s="235" t="s">
        <v>203</v>
      </c>
      <c r="Z10" t="s">
        <v>9</v>
      </c>
      <c r="AA10" t="s">
        <v>9</v>
      </c>
      <c r="AB10" s="53" t="s">
        <v>9</v>
      </c>
      <c r="AC10" s="53" t="s">
        <v>9</v>
      </c>
      <c r="AD10" s="53" t="s">
        <v>9</v>
      </c>
      <c r="AE10" s="53" t="s">
        <v>9</v>
      </c>
      <c r="AF10" t="s">
        <v>9</v>
      </c>
      <c r="AG10" s="149"/>
      <c r="AH10" s="149"/>
      <c r="AI10" s="149"/>
      <c r="AJ10" s="149"/>
      <c r="AK10" s="149"/>
      <c r="AL10" s="149"/>
      <c r="AM10" s="235"/>
      <c r="AN10" s="53" t="s">
        <v>9</v>
      </c>
    </row>
    <row r="11" spans="1:40" ht="15" customHeight="1">
      <c r="A11" s="149"/>
      <c r="B11" s="149"/>
      <c r="C11" s="149"/>
      <c r="D11" s="149"/>
      <c r="E11" s="151"/>
      <c r="F11" s="151"/>
      <c r="G11" s="152" t="s">
        <v>208</v>
      </c>
      <c r="H11" s="84" t="s">
        <v>208</v>
      </c>
      <c r="I11" s="84" t="s">
        <v>208</v>
      </c>
      <c r="J11" s="84" t="s">
        <v>208</v>
      </c>
      <c r="K11" s="31"/>
      <c r="L11" s="151"/>
      <c r="M11" s="151"/>
      <c r="N11" s="151"/>
      <c r="O11" s="112"/>
      <c r="P11" s="112"/>
      <c r="Q11" s="151"/>
      <c r="R11" s="151"/>
      <c r="S11" s="151"/>
      <c r="T11" s="151"/>
      <c r="U11" s="151"/>
      <c r="V11" s="151"/>
      <c r="W11" s="151"/>
      <c r="X11" s="151"/>
      <c r="Y11" s="151"/>
      <c r="Z11" s="149"/>
      <c r="AA11" s="149"/>
      <c r="AB11" s="8"/>
      <c r="AC11" s="8"/>
      <c r="AD11" s="8"/>
      <c r="AE11" s="8"/>
      <c r="AF11" s="149"/>
      <c r="AG11" s="149"/>
      <c r="AH11" s="149"/>
      <c r="AI11" s="149"/>
      <c r="AJ11" s="149"/>
      <c r="AK11" s="149"/>
      <c r="AL11" s="149"/>
      <c r="AM11" s="151"/>
      <c r="AN11" s="149"/>
    </row>
    <row r="12" spans="1:40" ht="15" customHeight="1">
      <c r="A12" s="149"/>
      <c r="B12" s="149"/>
      <c r="C12" s="149"/>
      <c r="D12" s="149"/>
      <c r="E12" s="151"/>
      <c r="F12" s="113" t="s">
        <v>209</v>
      </c>
      <c r="G12" s="114">
        <f>SUM(G13:G14)</f>
        <v>0</v>
      </c>
      <c r="H12" s="115">
        <f>SUM(H13:H14)</f>
        <v>0</v>
      </c>
      <c r="I12" s="115">
        <f>SUM(I13:I14)</f>
        <v>0</v>
      </c>
      <c r="J12" s="115">
        <f>SUM(J13:J14)</f>
        <v>0</v>
      </c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49"/>
      <c r="AA12" s="149"/>
      <c r="AB12" s="8"/>
      <c r="AC12" s="8"/>
      <c r="AD12" s="8"/>
      <c r="AE12" s="8"/>
      <c r="AF12" s="149"/>
      <c r="AG12" s="149"/>
      <c r="AH12" s="149"/>
      <c r="AI12" s="149"/>
      <c r="AJ12" s="149"/>
      <c r="AK12" s="149"/>
      <c r="AL12" s="149"/>
      <c r="AM12" s="151"/>
      <c r="AN12" s="149"/>
    </row>
    <row r="13" spans="1:40" ht="0" hidden="1" customHeight="1">
      <c r="A13" s="158"/>
      <c r="C13" s="158"/>
      <c r="D13" s="55"/>
      <c r="E13" s="64">
        <v>0</v>
      </c>
      <c r="F13" s="65"/>
      <c r="G13" s="44"/>
      <c r="H13" s="44"/>
      <c r="I13" s="44"/>
      <c r="J13" s="44"/>
      <c r="K13" s="24"/>
      <c r="L13" s="24"/>
      <c r="M13" s="116"/>
      <c r="N13" s="116"/>
      <c r="O13" s="116"/>
      <c r="P13" s="116"/>
      <c r="Q13" s="44"/>
      <c r="R13" s="24"/>
      <c r="S13" s="24"/>
      <c r="T13" s="24"/>
      <c r="U13" s="24"/>
      <c r="V13" s="24"/>
      <c r="W13" s="24"/>
      <c r="X13" s="24"/>
      <c r="Y13" s="24"/>
      <c r="Z13" s="158"/>
      <c r="AA13" s="158"/>
      <c r="AB13" s="47"/>
      <c r="AC13" s="47"/>
      <c r="AD13" s="47"/>
      <c r="AE13" s="47"/>
      <c r="AF13" s="158"/>
      <c r="AG13" s="158"/>
      <c r="AH13" s="40"/>
      <c r="AI13" s="158"/>
      <c r="AJ13" s="158"/>
      <c r="AK13" s="158"/>
      <c r="AL13" s="158"/>
      <c r="AM13" s="44"/>
      <c r="AN13" s="47"/>
    </row>
    <row r="14" spans="1:40" ht="15" customHeight="1">
      <c r="A14" s="149"/>
      <c r="B14" s="149"/>
      <c r="C14" s="149"/>
      <c r="D14" s="149"/>
      <c r="E14" s="228" t="s">
        <v>14</v>
      </c>
      <c r="F14" s="229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149"/>
      <c r="AA14" s="149"/>
      <c r="AB14" s="8"/>
      <c r="AC14" s="8"/>
      <c r="AD14" s="8"/>
      <c r="AE14" s="8"/>
      <c r="AF14" s="149"/>
      <c r="AG14" s="149"/>
      <c r="AH14" s="149"/>
      <c r="AI14" s="149"/>
      <c r="AJ14" s="149"/>
      <c r="AK14" s="149"/>
      <c r="AL14" s="149"/>
      <c r="AM14" s="25"/>
      <c r="AN14" s="149"/>
    </row>
    <row r="15" spans="1:40" ht="18" customHeight="1">
      <c r="A15" s="149"/>
      <c r="B15" s="149"/>
      <c r="C15" s="149"/>
      <c r="D15" s="149"/>
      <c r="E15" s="59" t="s">
        <v>9</v>
      </c>
      <c r="F15" s="149"/>
      <c r="G15" s="8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60"/>
      <c r="AA15" s="149"/>
      <c r="AB15" s="8"/>
      <c r="AC15" s="8"/>
      <c r="AD15" s="8"/>
      <c r="AE15" s="8"/>
      <c r="AF15" s="149"/>
      <c r="AG15" s="149"/>
      <c r="AH15" s="149"/>
      <c r="AI15" s="149"/>
      <c r="AJ15" s="149"/>
      <c r="AK15" s="149"/>
      <c r="AL15" s="149"/>
      <c r="AM15" s="149"/>
      <c r="AN15" s="149"/>
    </row>
    <row r="16" spans="1:40" ht="15" customHeight="1">
      <c r="A16" s="149"/>
      <c r="B16" s="149"/>
      <c r="C16" s="149"/>
      <c r="D16" s="149"/>
      <c r="E16" s="149"/>
      <c r="F16" s="149"/>
      <c r="G16" s="8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149"/>
      <c r="AA16" s="149"/>
      <c r="AB16" s="8"/>
      <c r="AC16" s="8"/>
      <c r="AD16" s="8"/>
      <c r="AE16" s="8"/>
      <c r="AF16" s="149"/>
      <c r="AG16" s="149"/>
      <c r="AH16" s="149"/>
      <c r="AI16" s="149"/>
      <c r="AJ16" s="149"/>
      <c r="AK16" s="149"/>
      <c r="AL16" s="149"/>
      <c r="AM16" s="149"/>
      <c r="AN16" s="149"/>
    </row>
    <row r="17" spans="1:40" ht="15" hidden="1" customHeight="1">
      <c r="A17" s="149"/>
      <c r="B17" s="149"/>
      <c r="C17" s="149"/>
      <c r="D17" s="149"/>
      <c r="E17" s="149"/>
      <c r="F17" s="149"/>
      <c r="G17" s="12" t="b">
        <v>1</v>
      </c>
      <c r="H17" s="12" t="b">
        <v>1</v>
      </c>
      <c r="I17" s="12" t="b">
        <v>1</v>
      </c>
      <c r="J17" s="12" t="b">
        <f>'ВС - Баланс'!L50</f>
        <v>0</v>
      </c>
      <c r="K17" s="12" t="b">
        <f>J17</f>
        <v>0</v>
      </c>
      <c r="L17" s="12" t="b">
        <v>1</v>
      </c>
      <c r="M17" s="12" t="b">
        <v>1</v>
      </c>
      <c r="N17" s="12" t="b">
        <v>1</v>
      </c>
      <c r="O17" s="12" t="b">
        <v>1</v>
      </c>
      <c r="P17" s="12" t="b">
        <v>1</v>
      </c>
      <c r="Q17" s="12" t="b">
        <v>1</v>
      </c>
      <c r="R17" s="12" t="b">
        <v>1</v>
      </c>
      <c r="S17" s="12" t="b">
        <v>1</v>
      </c>
      <c r="T17" s="12" t="b">
        <v>1</v>
      </c>
      <c r="U17" s="12" t="b">
        <v>1</v>
      </c>
      <c r="V17" s="12" t="b">
        <v>1</v>
      </c>
      <c r="W17" s="12" t="b">
        <v>1</v>
      </c>
      <c r="X17" s="12" t="b">
        <v>1</v>
      </c>
      <c r="Y17" s="12" t="b">
        <v>1</v>
      </c>
      <c r="Z17" s="149"/>
      <c r="AA17" s="149"/>
      <c r="AB17" s="8"/>
      <c r="AC17" s="8"/>
      <c r="AD17" s="8"/>
      <c r="AE17" s="8"/>
      <c r="AF17" s="149"/>
      <c r="AG17" s="149"/>
      <c r="AH17" s="149"/>
      <c r="AI17" s="149"/>
      <c r="AJ17" s="149"/>
      <c r="AK17" s="149"/>
      <c r="AL17" s="149"/>
      <c r="AM17" s="12" t="b">
        <v>1</v>
      </c>
      <c r="AN17" s="149"/>
    </row>
    <row r="18" spans="1:40" ht="15" customHeight="1">
      <c r="A18" s="149"/>
      <c r="B18" s="149"/>
      <c r="C18" s="149"/>
      <c r="D18" s="149"/>
      <c r="E18" s="149"/>
      <c r="F18" s="149"/>
      <c r="G18" s="8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149"/>
      <c r="AA18" s="149"/>
      <c r="AB18" s="8"/>
      <c r="AC18" s="8"/>
      <c r="AD18" s="8"/>
      <c r="AE18" s="8"/>
      <c r="AF18" s="149"/>
      <c r="AG18" s="149"/>
      <c r="AH18" s="149"/>
      <c r="AI18" s="149"/>
      <c r="AJ18" s="149"/>
      <c r="AK18" s="149"/>
      <c r="AL18" s="149"/>
      <c r="AM18" s="149"/>
      <c r="AN18" s="149"/>
    </row>
    <row r="19" spans="1:40" ht="15" customHeight="1">
      <c r="A19" s="149"/>
      <c r="B19" s="149"/>
      <c r="C19" s="149"/>
      <c r="D19" s="149"/>
      <c r="E19" s="149"/>
      <c r="F19" s="149"/>
      <c r="G19" s="8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149"/>
      <c r="AA19" s="149"/>
      <c r="AB19" s="8"/>
      <c r="AC19" s="8"/>
      <c r="AD19" s="8"/>
      <c r="AE19" s="8"/>
      <c r="AF19" s="149"/>
      <c r="AG19" s="149"/>
      <c r="AH19" s="149"/>
      <c r="AI19" s="149"/>
      <c r="AJ19" s="149"/>
      <c r="AK19" s="149"/>
      <c r="AL19" s="149"/>
      <c r="AM19" s="149"/>
      <c r="AN19" s="149"/>
    </row>
    <row r="20" spans="1:40" ht="15" customHeight="1">
      <c r="A20" s="149"/>
      <c r="B20" s="149"/>
      <c r="C20" s="149"/>
      <c r="D20" s="149"/>
      <c r="E20" s="149"/>
      <c r="F20" s="149"/>
      <c r="G20" s="8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149"/>
      <c r="AA20" s="149"/>
      <c r="AB20" s="8"/>
      <c r="AC20" s="8"/>
      <c r="AD20" s="8"/>
      <c r="AE20" s="8"/>
      <c r="AF20" s="149"/>
      <c r="AG20" s="149"/>
      <c r="AH20" s="149"/>
      <c r="AI20" s="149"/>
      <c r="AJ20" s="149"/>
      <c r="AK20" s="149"/>
      <c r="AL20" s="149"/>
      <c r="AM20" s="149"/>
      <c r="AN20" s="149"/>
    </row>
    <row r="21" spans="1:40" ht="15" customHeight="1">
      <c r="A21" s="149"/>
      <c r="B21" s="149"/>
      <c r="C21" s="149"/>
      <c r="D21" s="149"/>
      <c r="E21" s="149"/>
      <c r="F21" s="149"/>
      <c r="G21" s="8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149"/>
      <c r="AA21" s="149"/>
      <c r="AB21" s="8"/>
      <c r="AC21" s="8"/>
      <c r="AD21" s="8"/>
      <c r="AE21" s="8"/>
      <c r="AF21" s="149"/>
      <c r="AG21" s="149"/>
      <c r="AH21" s="149"/>
      <c r="AI21" s="149"/>
      <c r="AJ21" s="149"/>
      <c r="AK21" s="149"/>
      <c r="AL21" s="149"/>
      <c r="AM21" s="149"/>
      <c r="AN21" s="149"/>
    </row>
    <row r="22" spans="1:40" ht="15" customHeight="1">
      <c r="A22" s="149"/>
      <c r="B22" s="149"/>
      <c r="C22" s="149"/>
      <c r="D22" s="149"/>
      <c r="E22" s="149"/>
      <c r="F22" s="149"/>
      <c r="G22" s="8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149"/>
      <c r="AA22" s="149"/>
      <c r="AB22" s="8"/>
      <c r="AC22" s="8"/>
      <c r="AD22" s="8"/>
      <c r="AE22" s="8"/>
      <c r="AF22" s="149"/>
      <c r="AG22" s="149"/>
      <c r="AH22" s="149"/>
      <c r="AI22" s="149"/>
      <c r="AJ22" s="149"/>
      <c r="AK22" s="149"/>
      <c r="AL22" s="149"/>
      <c r="AM22" s="149"/>
      <c r="AN22" s="149"/>
    </row>
    <row r="23" spans="1:40" ht="15" customHeight="1">
      <c r="A23" s="149"/>
      <c r="B23" s="149"/>
      <c r="C23" s="149"/>
      <c r="D23" s="149"/>
      <c r="E23" s="149"/>
      <c r="F23" s="149"/>
      <c r="G23" s="8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149"/>
      <c r="AA23" s="149"/>
      <c r="AB23" s="8"/>
      <c r="AC23" s="8"/>
      <c r="AD23" s="8"/>
      <c r="AE23" s="8"/>
      <c r="AF23" s="149"/>
      <c r="AG23" s="149"/>
      <c r="AH23" s="149"/>
      <c r="AI23" s="149"/>
      <c r="AJ23" s="149"/>
      <c r="AK23" s="149"/>
      <c r="AL23" s="149"/>
      <c r="AM23" s="149"/>
      <c r="AN23" s="149"/>
    </row>
    <row r="24" spans="1:40" ht="15" customHeight="1">
      <c r="A24" s="149"/>
      <c r="B24" s="149"/>
      <c r="C24" s="149"/>
      <c r="D24" s="149"/>
      <c r="E24" s="149"/>
      <c r="F24" s="149"/>
      <c r="G24" s="8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149"/>
      <c r="AA24" s="149"/>
      <c r="AB24" s="8"/>
      <c r="AC24" s="8"/>
      <c r="AD24" s="8"/>
      <c r="AE24" s="8"/>
      <c r="AF24" s="149"/>
      <c r="AG24" s="149"/>
      <c r="AH24" s="149"/>
      <c r="AI24" s="149"/>
      <c r="AJ24" s="149"/>
      <c r="AK24" s="149"/>
      <c r="AL24" s="149"/>
      <c r="AM24" s="149"/>
      <c r="AN24" s="149"/>
    </row>
    <row r="25" spans="1:40" ht="15" customHeight="1">
      <c r="A25" s="149"/>
      <c r="B25" s="149"/>
      <c r="C25" s="149"/>
      <c r="D25" s="149"/>
      <c r="E25" s="149"/>
      <c r="F25" s="149"/>
      <c r="G25" s="8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149"/>
      <c r="AA25" s="149"/>
      <c r="AB25" s="8"/>
      <c r="AC25" s="8"/>
      <c r="AD25" s="8"/>
      <c r="AE25" s="8"/>
      <c r="AF25" s="149"/>
      <c r="AG25" s="149"/>
      <c r="AH25" s="149"/>
      <c r="AI25" s="149"/>
      <c r="AJ25" s="149"/>
      <c r="AK25" s="149"/>
      <c r="AL25" s="149"/>
      <c r="AM25" s="149"/>
      <c r="AN25" s="149"/>
    </row>
    <row r="26" spans="1:40" ht="15.75" hidden="1" customHeight="1">
      <c r="A26" s="8"/>
      <c r="B26" s="10" t="s">
        <v>85</v>
      </c>
      <c r="C26" s="8"/>
      <c r="D26" s="55" t="s">
        <v>86</v>
      </c>
      <c r="E26" s="64" t="s">
        <v>9</v>
      </c>
      <c r="F26" s="66" t="str">
        <f>B26</f>
        <v>%DYNAMICS%</v>
      </c>
      <c r="G26" s="43"/>
      <c r="H26" s="43"/>
      <c r="I26" s="79">
        <f>H26-G26</f>
        <v>0</v>
      </c>
      <c r="J26" s="82"/>
      <c r="K26" s="34"/>
      <c r="L26" s="26"/>
      <c r="M26" s="117"/>
      <c r="N26" s="117"/>
      <c r="O26" s="117"/>
      <c r="P26" s="117"/>
      <c r="Q26" s="79">
        <f>P26-N26</f>
        <v>0</v>
      </c>
      <c r="R26" s="26"/>
      <c r="S26" s="118"/>
      <c r="T26" s="118"/>
      <c r="U26" s="118"/>
      <c r="V26" s="119"/>
      <c r="W26" s="119"/>
      <c r="X26" s="119"/>
      <c r="Y26" s="118"/>
      <c r="Z26" s="8"/>
      <c r="AA26" s="8"/>
      <c r="AB26" s="46" t="b">
        <f>OR(NOT(IFERROR(SEARCH("подрядный",$R26,)&gt;0,1=2)),S26&lt;&gt;"")</f>
        <v>1</v>
      </c>
      <c r="AC26" s="46" t="b">
        <f>OR(NOT(IFERROR(SEARCH("подрядный",$R26,)&gt;0,1=2)),T26&lt;&gt;"")</f>
        <v>1</v>
      </c>
      <c r="AD26" s="46" t="b">
        <f>OR(NOT(IFERROR(SEARCH("подрядный",$R26,)&gt;0,1=2)),U26&lt;&gt;"")</f>
        <v>1</v>
      </c>
      <c r="AE26" s="46" t="b">
        <f>OR(NOT(IFERROR(SEARCH("хозяйственный",$R26,)&gt;0,1=2)),Y26&lt;&gt;"")</f>
        <v>1</v>
      </c>
      <c r="AF26" s="8"/>
      <c r="AG26" s="8"/>
      <c r="AH26" s="12" t="b">
        <v>1</v>
      </c>
      <c r="AI26" s="8"/>
      <c r="AJ26" s="8"/>
      <c r="AK26" s="8"/>
      <c r="AL26" s="8"/>
      <c r="AM26" s="43"/>
      <c r="AN26" s="46"/>
    </row>
  </sheetData>
  <sheetProtection insertRows="0" deleteColumns="0" deleteRows="0" sort="0" autoFilter="0"/>
  <mergeCells count="19">
    <mergeCell ref="W9:W10"/>
    <mergeCell ref="X9:X10"/>
    <mergeCell ref="Y9:Y10"/>
    <mergeCell ref="AM9:AM10"/>
    <mergeCell ref="M3:N3"/>
    <mergeCell ref="M9:N9"/>
    <mergeCell ref="O3:P3"/>
    <mergeCell ref="O9:P9"/>
    <mergeCell ref="R9:R10"/>
    <mergeCell ref="S9:S10"/>
    <mergeCell ref="T9:T10"/>
    <mergeCell ref="U9:U10"/>
    <mergeCell ref="V9:V10"/>
    <mergeCell ref="E14:F14"/>
    <mergeCell ref="E9:E10"/>
    <mergeCell ref="F9:F10"/>
    <mergeCell ref="L9:L10"/>
    <mergeCell ref="Q9:Q10"/>
    <mergeCell ref="K9:K10"/>
  </mergeCells>
  <dataValidations count="1">
    <dataValidation type="list" allowBlank="1" showInputMessage="1" showErrorMessage="1" errorTitle="Ошибка" error="Выберите значение из списка" sqref="R26">
      <formula1>spisok_9</formula1>
    </dataValidation>
  </dataValidations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A26"/>
  <sheetViews>
    <sheetView showGridLines="0" workbookViewId="0">
      <pane xSplit="6" ySplit="11" topLeftCell="G12" activePane="bottomRight" state="frozen"/>
      <selection pane="topRight" activeCell="G1" sqref="G1"/>
      <selection pane="bottomLeft" activeCell="A12" sqref="A12"/>
      <selection pane="bottomRight"/>
    </sheetView>
  </sheetViews>
  <sheetFormatPr defaultRowHeight="15" customHeight="1"/>
  <cols>
    <col min="1" max="1" width="12.28515625" hidden="1" customWidth="1"/>
    <col min="2" max="2" width="15.42578125" hidden="1" customWidth="1"/>
    <col min="3" max="3" width="12.28515625" hidden="1" customWidth="1"/>
    <col min="4" max="4" width="4.28515625" customWidth="1"/>
    <col min="5" max="5" width="7.28515625" customWidth="1"/>
    <col min="6" max="6" width="33.28515625" customWidth="1"/>
    <col min="7" max="9" width="20.140625" customWidth="1"/>
    <col min="10" max="10" width="20.140625" hidden="1" customWidth="1"/>
    <col min="11" max="11" width="33.28515625" hidden="1" customWidth="1"/>
    <col min="12" max="12" width="33.28515625" customWidth="1"/>
    <col min="13" max="13" width="19.42578125" customWidth="1"/>
    <col min="14" max="14" width="18" customWidth="1"/>
    <col min="15" max="15" width="25.42578125" customWidth="1"/>
    <col min="16" max="16" width="19.42578125" customWidth="1"/>
    <col min="17" max="17" width="6" customWidth="1"/>
    <col min="18" max="18" width="15.140625" customWidth="1"/>
    <col min="19" max="19" width="6" customWidth="1"/>
    <col min="21" max="21" width="10.28515625" hidden="1"/>
    <col min="26" max="26" width="21.28515625" hidden="1" customWidth="1"/>
    <col min="27" max="27" width="3.5703125" hidden="1" customWidth="1"/>
  </cols>
  <sheetData>
    <row r="1" spans="1:27" ht="12.75" hidden="1" customHeight="1">
      <c r="A1" s="149" t="s">
        <v>7</v>
      </c>
      <c r="B1" s="149"/>
      <c r="C1" s="149"/>
      <c r="D1" s="149"/>
      <c r="E1" s="149"/>
      <c r="F1" s="8"/>
      <c r="G1" s="16" t="s">
        <v>191</v>
      </c>
      <c r="H1" s="16" t="s">
        <v>191</v>
      </c>
      <c r="I1" s="16" t="s">
        <v>191</v>
      </c>
      <c r="J1" s="16" t="s">
        <v>191</v>
      </c>
      <c r="K1" s="16" t="s">
        <v>99</v>
      </c>
      <c r="L1" s="16" t="s">
        <v>192</v>
      </c>
      <c r="M1" s="16" t="s">
        <v>270</v>
      </c>
      <c r="N1" s="16" t="s">
        <v>271</v>
      </c>
      <c r="O1" s="16" t="s">
        <v>272</v>
      </c>
      <c r="P1" s="16" t="s">
        <v>203</v>
      </c>
      <c r="Q1" s="149"/>
      <c r="R1" s="149"/>
      <c r="S1" s="149"/>
      <c r="T1" s="149"/>
      <c r="U1" s="149"/>
      <c r="V1" s="149"/>
      <c r="W1" s="149"/>
      <c r="X1" s="149"/>
      <c r="Y1" s="149"/>
      <c r="Z1" s="16" t="s">
        <v>9</v>
      </c>
      <c r="AA1" s="149"/>
    </row>
    <row r="2" spans="1:27" ht="15" hidden="1" customHeight="1">
      <c r="A2" s="149"/>
      <c r="B2" s="149"/>
      <c r="C2" s="149"/>
      <c r="D2" s="149"/>
      <c r="E2" s="149"/>
      <c r="F2" s="149"/>
      <c r="G2" s="157" t="s">
        <v>94</v>
      </c>
      <c r="H2" s="83" t="s">
        <v>95</v>
      </c>
      <c r="I2" s="83" t="s">
        <v>204</v>
      </c>
      <c r="J2" s="83" t="s">
        <v>96</v>
      </c>
      <c r="K2" s="8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</row>
    <row r="3" spans="1:27" ht="15" hidden="1" customHeight="1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8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</row>
    <row r="4" spans="1:27" ht="15" hidden="1" customHeight="1">
      <c r="A4" s="149"/>
      <c r="B4" s="149"/>
      <c r="C4" s="149"/>
      <c r="D4" s="149"/>
      <c r="E4" s="149"/>
      <c r="F4" s="149"/>
      <c r="G4" s="8"/>
      <c r="H4" s="27"/>
      <c r="I4" s="27"/>
      <c r="J4" s="27"/>
      <c r="K4" s="27"/>
      <c r="L4" s="27"/>
      <c r="M4" s="27"/>
      <c r="N4" s="27"/>
      <c r="O4" s="27"/>
      <c r="P4" s="27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</row>
    <row r="5" spans="1:27" ht="15" customHeight="1">
      <c r="A5" s="149"/>
      <c r="B5" s="149"/>
      <c r="C5" s="149"/>
      <c r="D5" s="149"/>
      <c r="E5" s="149"/>
      <c r="F5" s="149"/>
      <c r="G5" s="8"/>
      <c r="H5" s="27"/>
      <c r="I5" s="27"/>
      <c r="J5" s="27"/>
      <c r="K5" s="27"/>
      <c r="L5" s="27"/>
      <c r="M5" s="27"/>
      <c r="N5" s="27"/>
      <c r="O5" s="27"/>
      <c r="P5" s="27"/>
      <c r="Q5" s="149"/>
      <c r="R5" s="149"/>
      <c r="S5" s="149"/>
      <c r="T5" s="11" t="s">
        <v>9</v>
      </c>
      <c r="U5" s="12" t="b">
        <f>'Общая информация'!F22="да"</f>
        <v>0</v>
      </c>
      <c r="V5" s="149"/>
      <c r="W5" s="149"/>
      <c r="X5" s="149"/>
      <c r="Y5" s="149"/>
      <c r="Z5" s="149"/>
      <c r="AA5" s="149"/>
    </row>
    <row r="6" spans="1:27" ht="12.75" customHeight="1">
      <c r="A6" s="149"/>
      <c r="B6" s="149"/>
      <c r="C6" s="149"/>
      <c r="D6" s="149"/>
      <c r="E6" s="2" t="s">
        <v>273</v>
      </c>
      <c r="F6" s="2"/>
      <c r="G6" s="48"/>
      <c r="H6" s="48"/>
      <c r="I6" s="48"/>
      <c r="J6" s="48"/>
      <c r="K6" s="48"/>
      <c r="L6" s="48"/>
      <c r="M6" s="48"/>
      <c r="N6" s="48"/>
      <c r="O6" s="48"/>
      <c r="P6" s="48"/>
      <c r="Q6" s="149"/>
      <c r="R6" s="149"/>
      <c r="S6" s="149"/>
      <c r="T6" s="149"/>
      <c r="U6" s="149"/>
      <c r="V6" s="149"/>
      <c r="W6" s="149"/>
      <c r="X6" s="149"/>
      <c r="Y6" s="149"/>
      <c r="Z6" s="48"/>
      <c r="AA6" s="149"/>
    </row>
    <row r="7" spans="1:27" ht="20.25" customHeight="1">
      <c r="A7" s="149"/>
      <c r="B7" s="149"/>
      <c r="C7" s="149"/>
      <c r="D7" s="149"/>
      <c r="E7" s="149" t="str">
        <f>objectName</f>
        <v>МУП г. Горячий Ключ "Водоканал" ИНН: 2305028371, КПП: 230501001</v>
      </c>
      <c r="F7" s="8"/>
      <c r="G7" s="49"/>
      <c r="H7" s="49"/>
      <c r="I7" s="49"/>
      <c r="J7" s="49"/>
      <c r="K7" s="49"/>
      <c r="L7" s="49"/>
      <c r="M7" s="49"/>
      <c r="N7" s="49"/>
      <c r="O7" s="49"/>
      <c r="P7" s="49"/>
      <c r="Q7" s="149"/>
      <c r="R7" s="149"/>
      <c r="S7" s="149"/>
      <c r="T7" s="149"/>
      <c r="U7" s="149"/>
      <c r="V7" s="149"/>
      <c r="W7" s="149"/>
      <c r="X7" s="149"/>
      <c r="Y7" s="149"/>
      <c r="Z7" s="49"/>
      <c r="AA7" s="149"/>
    </row>
    <row r="8" spans="1:27" ht="15" customHeight="1">
      <c r="A8" s="149"/>
      <c r="B8" s="149"/>
      <c r="C8" s="149"/>
      <c r="D8" s="149"/>
      <c r="E8" s="14"/>
      <c r="F8" s="14"/>
      <c r="G8" s="50" t="s">
        <v>9</v>
      </c>
      <c r="H8" s="50" t="s">
        <v>9</v>
      </c>
      <c r="I8" s="50" t="s">
        <v>9</v>
      </c>
      <c r="J8" s="50" t="s">
        <v>9</v>
      </c>
      <c r="K8" s="50" t="s">
        <v>9</v>
      </c>
      <c r="L8" s="50" t="s">
        <v>9</v>
      </c>
      <c r="M8" s="50" t="s">
        <v>9</v>
      </c>
      <c r="N8" s="50" t="s">
        <v>9</v>
      </c>
      <c r="O8" s="50" t="s">
        <v>9</v>
      </c>
      <c r="P8" s="50" t="s">
        <v>9</v>
      </c>
      <c r="Q8" s="149"/>
      <c r="R8" s="149"/>
      <c r="S8" s="149"/>
      <c r="T8" s="149"/>
      <c r="U8" s="149"/>
      <c r="V8" s="149"/>
      <c r="W8" s="149"/>
      <c r="X8" s="149"/>
      <c r="Y8" s="149"/>
      <c r="Z8" s="50" t="s">
        <v>9</v>
      </c>
      <c r="AA8" s="149"/>
    </row>
    <row r="9" spans="1:27" ht="24.75" customHeight="1">
      <c r="A9" s="8"/>
      <c r="B9" s="8"/>
      <c r="C9" s="8"/>
      <c r="D9" s="8"/>
      <c r="E9" s="232" t="s">
        <v>72</v>
      </c>
      <c r="F9" s="234" t="s">
        <v>206</v>
      </c>
      <c r="G9" s="52" t="s">
        <v>94</v>
      </c>
      <c r="H9" s="52" t="s">
        <v>95</v>
      </c>
      <c r="I9" s="52" t="s">
        <v>204</v>
      </c>
      <c r="J9" s="52" t="s">
        <v>96</v>
      </c>
      <c r="K9" s="235" t="s">
        <v>99</v>
      </c>
      <c r="L9" s="235" t="s">
        <v>192</v>
      </c>
      <c r="M9" s="235" t="s">
        <v>270</v>
      </c>
      <c r="N9" s="235" t="s">
        <v>271</v>
      </c>
      <c r="O9" s="235" t="s">
        <v>272</v>
      </c>
      <c r="P9" s="235" t="s">
        <v>203</v>
      </c>
      <c r="Q9" s="149" t="s">
        <v>9</v>
      </c>
      <c r="R9" s="149" t="s">
        <v>9</v>
      </c>
      <c r="S9" s="149" t="s">
        <v>9</v>
      </c>
      <c r="T9" s="149" t="s">
        <v>9</v>
      </c>
      <c r="U9" s="149" t="s">
        <v>9</v>
      </c>
      <c r="V9" s="149" t="s">
        <v>9</v>
      </c>
      <c r="W9" s="149" t="s">
        <v>9</v>
      </c>
      <c r="X9" s="149" t="s">
        <v>9</v>
      </c>
      <c r="Y9" s="149" t="s">
        <v>9</v>
      </c>
      <c r="Z9" s="235"/>
      <c r="AA9" s="149" t="s">
        <v>9</v>
      </c>
    </row>
    <row r="10" spans="1:27" ht="80.25" customHeight="1">
      <c r="A10" s="149"/>
      <c r="B10" s="149"/>
      <c r="C10" s="149"/>
      <c r="D10" s="149"/>
      <c r="E10" s="233" t="s">
        <v>72</v>
      </c>
      <c r="F10" s="234" t="s">
        <v>206</v>
      </c>
      <c r="G10" s="52" t="s">
        <v>191</v>
      </c>
      <c r="H10" s="52" t="s">
        <v>191</v>
      </c>
      <c r="I10" s="52" t="s">
        <v>191</v>
      </c>
      <c r="J10" s="52" t="s">
        <v>191</v>
      </c>
      <c r="K10" s="235" t="s">
        <v>9</v>
      </c>
      <c r="L10" s="235" t="s">
        <v>207</v>
      </c>
      <c r="M10" s="235" t="s">
        <v>200</v>
      </c>
      <c r="N10" s="235" t="s">
        <v>201</v>
      </c>
      <c r="O10" s="235" t="s">
        <v>202</v>
      </c>
      <c r="P10" s="235" t="s">
        <v>203</v>
      </c>
      <c r="Q10" t="s">
        <v>9</v>
      </c>
      <c r="R10" t="s">
        <v>9</v>
      </c>
      <c r="S10" t="s">
        <v>9</v>
      </c>
      <c r="T10" s="149"/>
      <c r="U10" s="149"/>
      <c r="V10" s="149"/>
      <c r="W10" s="149"/>
      <c r="X10" s="149"/>
      <c r="Y10" s="149"/>
      <c r="Z10" s="235"/>
      <c r="AA10" s="53" t="s">
        <v>9</v>
      </c>
    </row>
    <row r="11" spans="1:27" ht="15" customHeight="1">
      <c r="A11" s="149"/>
      <c r="B11" s="149"/>
      <c r="C11" s="149"/>
      <c r="D11" s="149"/>
      <c r="E11" s="151"/>
      <c r="F11" s="151"/>
      <c r="G11" s="152" t="s">
        <v>208</v>
      </c>
      <c r="H11" s="84" t="s">
        <v>208</v>
      </c>
      <c r="I11" s="84" t="s">
        <v>208</v>
      </c>
      <c r="J11" s="84" t="s">
        <v>208</v>
      </c>
      <c r="K11" s="31"/>
      <c r="L11" s="151"/>
      <c r="M11" s="151"/>
      <c r="N11" s="151"/>
      <c r="O11" s="151"/>
      <c r="P11" s="151"/>
      <c r="Q11" s="149"/>
      <c r="R11" s="149"/>
      <c r="S11" s="149"/>
      <c r="T11" s="149"/>
      <c r="U11" s="149"/>
      <c r="V11" s="149"/>
      <c r="W11" s="149"/>
      <c r="X11" s="149"/>
      <c r="Y11" s="149"/>
      <c r="Z11" s="151"/>
      <c r="AA11" s="149"/>
    </row>
    <row r="12" spans="1:27" ht="15" customHeight="1">
      <c r="A12" s="149"/>
      <c r="B12" s="149"/>
      <c r="C12" s="149"/>
      <c r="D12" s="149"/>
      <c r="E12" s="151"/>
      <c r="F12" s="113" t="s">
        <v>209</v>
      </c>
      <c r="G12" s="114">
        <f>SUM(G13:G14)</f>
        <v>0</v>
      </c>
      <c r="H12" s="115">
        <f>SUM(H13:H14)</f>
        <v>0</v>
      </c>
      <c r="I12" s="115">
        <f>SUM(I13:I14)</f>
        <v>0</v>
      </c>
      <c r="J12" s="115">
        <f>SUM(J13:J14)</f>
        <v>0</v>
      </c>
      <c r="K12" s="112"/>
      <c r="L12" s="112"/>
      <c r="M12" s="112"/>
      <c r="N12" s="112"/>
      <c r="O12" s="112"/>
      <c r="P12" s="112"/>
      <c r="Q12" s="149"/>
      <c r="R12" s="149"/>
      <c r="S12" s="149"/>
      <c r="T12" s="149"/>
      <c r="U12" s="149"/>
      <c r="V12" s="149"/>
      <c r="W12" s="149"/>
      <c r="X12" s="149"/>
      <c r="Y12" s="149"/>
      <c r="Z12" s="151"/>
      <c r="AA12" s="149"/>
    </row>
    <row r="13" spans="1:27" ht="0" hidden="1" customHeight="1">
      <c r="A13" s="158"/>
      <c r="C13" s="158"/>
      <c r="D13" s="55"/>
      <c r="E13" s="64">
        <v>0</v>
      </c>
      <c r="F13" s="65"/>
      <c r="G13" s="44"/>
      <c r="H13" s="44"/>
      <c r="I13" s="44"/>
      <c r="J13" s="44"/>
      <c r="K13" s="24"/>
      <c r="L13" s="24"/>
      <c r="M13" s="24"/>
      <c r="N13" s="24"/>
      <c r="O13" s="24"/>
      <c r="P13" s="24"/>
      <c r="Q13" s="158"/>
      <c r="R13" s="158"/>
      <c r="S13" s="158"/>
      <c r="T13" s="158"/>
      <c r="U13" s="40"/>
      <c r="V13" s="158"/>
      <c r="W13" s="158"/>
      <c r="X13" s="158"/>
      <c r="Y13" s="158"/>
      <c r="Z13" s="44"/>
      <c r="AA13" s="47"/>
    </row>
    <row r="14" spans="1:27" ht="15" customHeight="1">
      <c r="A14" s="149"/>
      <c r="B14" s="149"/>
      <c r="C14" s="149"/>
      <c r="D14" s="149"/>
      <c r="E14" s="228" t="s">
        <v>14</v>
      </c>
      <c r="F14" s="229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149"/>
      <c r="R14" s="149"/>
      <c r="S14" s="149"/>
      <c r="T14" s="149"/>
      <c r="U14" s="149"/>
      <c r="V14" s="149"/>
      <c r="W14" s="149"/>
      <c r="X14" s="149"/>
      <c r="Y14" s="149"/>
      <c r="Z14" s="25"/>
      <c r="AA14" s="149"/>
    </row>
    <row r="15" spans="1:27" ht="18" customHeight="1">
      <c r="A15" s="149"/>
      <c r="B15" s="149"/>
      <c r="C15" s="149"/>
      <c r="D15" s="149"/>
      <c r="E15" s="59" t="s">
        <v>9</v>
      </c>
      <c r="F15" s="149"/>
      <c r="G15" s="8"/>
      <c r="H15" s="27"/>
      <c r="I15" s="27"/>
      <c r="J15" s="27"/>
      <c r="K15" s="27"/>
      <c r="L15" s="27"/>
      <c r="M15" s="27"/>
      <c r="N15" s="27"/>
      <c r="O15" s="27"/>
      <c r="P15" s="27"/>
      <c r="Q15" s="60"/>
      <c r="R15" s="149"/>
      <c r="S15" s="149"/>
      <c r="T15" s="149"/>
      <c r="U15" s="149"/>
      <c r="V15" s="149"/>
      <c r="W15" s="149"/>
      <c r="X15" s="149"/>
      <c r="Y15" s="149"/>
      <c r="Z15" s="149"/>
      <c r="AA15" s="149"/>
    </row>
    <row r="16" spans="1:27" ht="15" customHeight="1">
      <c r="A16" s="149"/>
      <c r="B16" s="149"/>
      <c r="C16" s="149"/>
      <c r="D16" s="149"/>
      <c r="E16" s="149"/>
      <c r="F16" s="149"/>
      <c r="G16" s="8"/>
      <c r="H16" s="27"/>
      <c r="I16" s="27"/>
      <c r="J16" s="27"/>
      <c r="K16" s="27"/>
      <c r="L16" s="27"/>
      <c r="M16" s="27"/>
      <c r="N16" s="27"/>
      <c r="O16" s="27"/>
      <c r="P16" s="27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</row>
    <row r="17" spans="1:27" ht="15" hidden="1" customHeight="1">
      <c r="A17" s="149"/>
      <c r="B17" s="149"/>
      <c r="C17" s="149"/>
      <c r="D17" s="149"/>
      <c r="E17" s="149"/>
      <c r="F17" s="149"/>
      <c r="G17" s="12" t="b">
        <v>1</v>
      </c>
      <c r="H17" s="12" t="b">
        <v>1</v>
      </c>
      <c r="I17" s="12" t="b">
        <v>1</v>
      </c>
      <c r="J17" s="12" t="b">
        <f>'ВС - Баланс'!L50</f>
        <v>0</v>
      </c>
      <c r="K17" s="12" t="b">
        <f>J17</f>
        <v>0</v>
      </c>
      <c r="L17" s="12" t="b">
        <v>1</v>
      </c>
      <c r="M17" s="12" t="b">
        <v>1</v>
      </c>
      <c r="N17" s="12" t="b">
        <v>1</v>
      </c>
      <c r="O17" s="12" t="b">
        <v>1</v>
      </c>
      <c r="P17" s="12" t="b">
        <v>1</v>
      </c>
      <c r="Q17" s="149"/>
      <c r="R17" s="149"/>
      <c r="S17" s="149"/>
      <c r="T17" s="149"/>
      <c r="U17" s="149"/>
      <c r="V17" s="149"/>
      <c r="W17" s="149"/>
      <c r="X17" s="149"/>
      <c r="Y17" s="149"/>
      <c r="Z17" s="12" t="b">
        <v>1</v>
      </c>
      <c r="AA17" s="149"/>
    </row>
    <row r="18" spans="1:27" ht="15" customHeight="1">
      <c r="A18" s="149"/>
      <c r="B18" s="149"/>
      <c r="C18" s="149"/>
      <c r="D18" s="149"/>
      <c r="E18" s="149"/>
      <c r="F18" s="149"/>
      <c r="G18" s="8"/>
      <c r="H18" s="27"/>
      <c r="I18" s="27"/>
      <c r="J18" s="27"/>
      <c r="K18" s="27"/>
      <c r="L18" s="27"/>
      <c r="M18" s="27"/>
      <c r="N18" s="27"/>
      <c r="O18" s="27"/>
      <c r="P18" s="27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</row>
    <row r="19" spans="1:27" ht="15" customHeight="1">
      <c r="A19" s="149"/>
      <c r="B19" s="149"/>
      <c r="C19" s="149"/>
      <c r="D19" s="149"/>
      <c r="E19" s="149"/>
      <c r="F19" s="149"/>
      <c r="G19" s="8"/>
      <c r="H19" s="27"/>
      <c r="I19" s="27"/>
      <c r="J19" s="27"/>
      <c r="K19" s="27"/>
      <c r="L19" s="27"/>
      <c r="M19" s="27"/>
      <c r="N19" s="27"/>
      <c r="O19" s="27"/>
      <c r="P19" s="27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</row>
    <row r="20" spans="1:27" ht="15" customHeight="1">
      <c r="A20" s="149"/>
      <c r="B20" s="149"/>
      <c r="C20" s="149"/>
      <c r="D20" s="149"/>
      <c r="E20" s="149"/>
      <c r="F20" s="149"/>
      <c r="G20" s="8"/>
      <c r="H20" s="27"/>
      <c r="I20" s="27"/>
      <c r="J20" s="27"/>
      <c r="K20" s="27"/>
      <c r="L20" s="27"/>
      <c r="M20" s="27"/>
      <c r="N20" s="27"/>
      <c r="O20" s="27"/>
      <c r="P20" s="27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</row>
    <row r="21" spans="1:27" ht="15" customHeight="1">
      <c r="A21" s="149"/>
      <c r="B21" s="149"/>
      <c r="C21" s="149"/>
      <c r="D21" s="149"/>
      <c r="E21" s="149"/>
      <c r="F21" s="149"/>
      <c r="G21" s="8"/>
      <c r="H21" s="27"/>
      <c r="I21" s="27"/>
      <c r="J21" s="27"/>
      <c r="K21" s="27"/>
      <c r="L21" s="27"/>
      <c r="M21" s="27"/>
      <c r="N21" s="27"/>
      <c r="O21" s="27"/>
      <c r="P21" s="27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</row>
    <row r="22" spans="1:27" ht="15" customHeight="1">
      <c r="A22" s="149"/>
      <c r="B22" s="149"/>
      <c r="C22" s="149"/>
      <c r="D22" s="149"/>
      <c r="E22" s="149"/>
      <c r="F22" s="149"/>
      <c r="G22" s="8"/>
      <c r="H22" s="27"/>
      <c r="I22" s="27"/>
      <c r="J22" s="27"/>
      <c r="K22" s="27"/>
      <c r="L22" s="27"/>
      <c r="M22" s="27"/>
      <c r="N22" s="27"/>
      <c r="O22" s="27"/>
      <c r="P22" s="27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</row>
    <row r="23" spans="1:27" ht="15" customHeight="1">
      <c r="A23" s="149"/>
      <c r="B23" s="149"/>
      <c r="C23" s="149"/>
      <c r="D23" s="149"/>
      <c r="E23" s="149"/>
      <c r="F23" s="149"/>
      <c r="G23" s="8"/>
      <c r="H23" s="27"/>
      <c r="I23" s="27"/>
      <c r="J23" s="27"/>
      <c r="K23" s="27"/>
      <c r="L23" s="27"/>
      <c r="M23" s="27"/>
      <c r="N23" s="27"/>
      <c r="O23" s="27"/>
      <c r="P23" s="27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</row>
    <row r="24" spans="1:27" ht="15" customHeight="1">
      <c r="A24" s="149"/>
      <c r="B24" s="149"/>
      <c r="C24" s="149"/>
      <c r="D24" s="149"/>
      <c r="E24" s="149"/>
      <c r="F24" s="149"/>
      <c r="G24" s="8"/>
      <c r="H24" s="27"/>
      <c r="I24" s="27"/>
      <c r="J24" s="27"/>
      <c r="K24" s="27"/>
      <c r="L24" s="27"/>
      <c r="M24" s="27"/>
      <c r="N24" s="27"/>
      <c r="O24" s="27"/>
      <c r="P24" s="27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</row>
    <row r="25" spans="1:27" ht="15" customHeight="1">
      <c r="A25" s="149"/>
      <c r="B25" s="149"/>
      <c r="C25" s="149"/>
      <c r="D25" s="149"/>
      <c r="E25" s="149"/>
      <c r="F25" s="149"/>
      <c r="G25" s="8"/>
      <c r="H25" s="27"/>
      <c r="I25" s="27"/>
      <c r="J25" s="27"/>
      <c r="K25" s="27"/>
      <c r="L25" s="27"/>
      <c r="M25" s="27"/>
      <c r="N25" s="27"/>
      <c r="O25" s="27"/>
      <c r="P25" s="27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</row>
    <row r="26" spans="1:27" ht="15.75" hidden="1" customHeight="1">
      <c r="A26" s="8"/>
      <c r="B26" s="10" t="s">
        <v>85</v>
      </c>
      <c r="C26" s="8"/>
      <c r="D26" s="55" t="s">
        <v>86</v>
      </c>
      <c r="E26" s="64" t="s">
        <v>9</v>
      </c>
      <c r="F26" s="66" t="str">
        <f>B26</f>
        <v>%DYNAMICS%</v>
      </c>
      <c r="G26" s="43"/>
      <c r="H26" s="43"/>
      <c r="I26" s="79">
        <f>H26-G26</f>
        <v>0</v>
      </c>
      <c r="J26" s="82"/>
      <c r="K26" s="34"/>
      <c r="L26" s="26"/>
      <c r="M26" s="119"/>
      <c r="N26" s="119"/>
      <c r="O26" s="119"/>
      <c r="P26" s="118"/>
      <c r="Q26" s="8"/>
      <c r="R26" s="8"/>
      <c r="S26" s="8"/>
      <c r="T26" s="8"/>
      <c r="U26" s="12" t="b">
        <v>1</v>
      </c>
      <c r="V26" s="8"/>
      <c r="W26" s="8"/>
      <c r="X26" s="8"/>
      <c r="Y26" s="8"/>
      <c r="Z26" s="43"/>
      <c r="AA26" s="46"/>
    </row>
  </sheetData>
  <sheetProtection insertRows="0" deleteColumns="0" deleteRows="0" sort="0" autoFilter="0"/>
  <mergeCells count="10">
    <mergeCell ref="N9:N10"/>
    <mergeCell ref="O9:O10"/>
    <mergeCell ref="P9:P10"/>
    <mergeCell ref="Z9:Z10"/>
    <mergeCell ref="K9:K10"/>
    <mergeCell ref="E14:F14"/>
    <mergeCell ref="E9:E10"/>
    <mergeCell ref="F9:F10"/>
    <mergeCell ref="L9:L10"/>
    <mergeCell ref="M9:M10"/>
  </mergeCells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21"/>
  <sheetViews>
    <sheetView showGridLines="0" topLeftCell="D3" workbookViewId="0"/>
  </sheetViews>
  <sheetFormatPr defaultRowHeight="15" customHeight="1"/>
  <cols>
    <col min="1" max="1" width="12.28515625" hidden="1" customWidth="1"/>
    <col min="2" max="2" width="15.42578125" hidden="1" customWidth="1"/>
    <col min="3" max="3" width="12.28515625" hidden="1" customWidth="1"/>
    <col min="4" max="4" width="4.28515625" customWidth="1"/>
    <col min="5" max="5" width="10.42578125" customWidth="1"/>
    <col min="6" max="6" width="6" customWidth="1"/>
    <col min="7" max="7" width="15.140625" customWidth="1"/>
    <col min="8" max="8" width="6" customWidth="1"/>
    <col min="9" max="10" width="10.28515625" hidden="1"/>
    <col min="15" max="15" width="21.28515625" hidden="1" customWidth="1"/>
    <col min="16" max="16" width="3.5703125" hidden="1" customWidth="1"/>
  </cols>
  <sheetData>
    <row r="1" spans="2:16" ht="15" hidden="1" customHeight="1">
      <c r="E1" s="123" t="s">
        <v>10</v>
      </c>
      <c r="O1" s="123" t="str">
        <f>""&amp;O7</f>
        <v/>
      </c>
    </row>
    <row r="2" spans="2:16" ht="15" hidden="1" customHeight="1"/>
    <row r="3" spans="2:16" ht="15" customHeight="1">
      <c r="I3" s="124" t="s">
        <v>274</v>
      </c>
      <c r="J3" s="1" t="b">
        <v>1</v>
      </c>
    </row>
    <row r="4" spans="2:16" ht="20.25" customHeight="1">
      <c r="E4" s="125" t="s">
        <v>275</v>
      </c>
      <c r="O4" s="126"/>
    </row>
    <row r="5" spans="2:16" ht="20.25" hidden="1" customHeight="1">
      <c r="E5" s="127" t="str">
        <f>objectName</f>
        <v>МУП г. Горячий Ключ "Водоканал" ИНН: 2305028371, КПП: 230501001</v>
      </c>
      <c r="O5" s="128"/>
    </row>
    <row r="6" spans="2:16" ht="15" customHeight="1">
      <c r="E6" s="14"/>
      <c r="O6" s="50" t="s">
        <v>86</v>
      </c>
    </row>
    <row r="7" spans="2:16" ht="27.75" customHeight="1">
      <c r="E7" s="129" t="s">
        <v>72</v>
      </c>
      <c r="F7" s="130" t="s">
        <v>100</v>
      </c>
      <c r="G7" s="131" t="s">
        <v>276</v>
      </c>
      <c r="H7" s="130" t="s">
        <v>100</v>
      </c>
      <c r="O7" s="132"/>
      <c r="P7" s="53" t="s">
        <v>86</v>
      </c>
    </row>
    <row r="8" spans="2:16" ht="15" customHeight="1">
      <c r="B8" s="10">
        <v>0</v>
      </c>
      <c r="E8" s="54" t="s">
        <v>12</v>
      </c>
      <c r="O8" s="133">
        <f>SUM(O9:O11)</f>
        <v>0</v>
      </c>
      <c r="P8" s="134"/>
    </row>
    <row r="9" spans="2:16" ht="18" customHeight="1">
      <c r="B9" s="10" t="s">
        <v>85</v>
      </c>
      <c r="D9" s="55"/>
      <c r="E9" s="19" t="s">
        <v>15</v>
      </c>
      <c r="J9" s="1" t="b">
        <v>1</v>
      </c>
      <c r="O9" s="43"/>
      <c r="P9" s="134"/>
    </row>
    <row r="10" spans="2:16" ht="15" customHeight="1">
      <c r="E10" s="135" t="s">
        <v>14</v>
      </c>
      <c r="O10" s="25"/>
      <c r="P10" s="206"/>
    </row>
    <row r="11" spans="2:16" ht="18" customHeight="1">
      <c r="E11" s="59" t="s">
        <v>9</v>
      </c>
      <c r="F11" s="60"/>
    </row>
    <row r="13" spans="2:16" ht="15" hidden="1" customHeight="1">
      <c r="O13" s="1" t="b">
        <v>1</v>
      </c>
    </row>
    <row r="21" spans="16:16" ht="15" customHeight="1">
      <c r="P21" t="s">
        <v>84</v>
      </c>
    </row>
  </sheetData>
  <sheetProtection insertRows="0" deleteColumns="0" deleteRows="0" sort="0" autoFilter="0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1"/>
  <sheetViews>
    <sheetView showGridLines="0" topLeftCell="C4" workbookViewId="0"/>
  </sheetViews>
  <sheetFormatPr defaultRowHeight="15" customHeight="1"/>
  <cols>
    <col min="1" max="2" width="12.28515625" hidden="1" customWidth="1"/>
    <col min="3" max="3" width="4.28515625" customWidth="1"/>
    <col min="4" max="4" width="42.85546875" customWidth="1"/>
    <col min="5" max="5" width="10.5703125" customWidth="1"/>
    <col min="6" max="6" width="16.7109375" customWidth="1"/>
    <col min="8" max="8" width="6" customWidth="1"/>
    <col min="9" max="10" width="10.28515625" hidden="1"/>
  </cols>
  <sheetData>
    <row r="1" spans="1:10" ht="15" hidden="1" customHeight="1"/>
    <row r="2" spans="1:10" ht="15" hidden="1" customHeight="1">
      <c r="E2" s="10">
        <v>0</v>
      </c>
      <c r="F2" s="10" t="s">
        <v>85</v>
      </c>
    </row>
    <row r="3" spans="1:10" ht="15" hidden="1" customHeight="1"/>
    <row r="4" spans="1:10" ht="15" customHeight="1">
      <c r="I4" s="124" t="s">
        <v>274</v>
      </c>
      <c r="J4" s="1" t="b">
        <v>1</v>
      </c>
    </row>
    <row r="5" spans="1:10" ht="20.25" customHeight="1">
      <c r="D5" s="125" t="s">
        <v>275</v>
      </c>
    </row>
    <row r="6" spans="1:10" ht="20.25" hidden="1" customHeight="1">
      <c r="D6" s="127" t="str">
        <f>objectName</f>
        <v>МУП г. Горячий Ключ "Водоканал" ИНН: 2305028371, КПП: 230501001</v>
      </c>
    </row>
    <row r="7" spans="1:10" ht="15" customHeight="1">
      <c r="D7" s="14"/>
      <c r="F7" s="15"/>
    </row>
    <row r="8" spans="1:10" ht="27.75" customHeight="1">
      <c r="A8" s="123" t="s">
        <v>10</v>
      </c>
      <c r="D8" s="19" t="s">
        <v>11</v>
      </c>
      <c r="E8" s="18" t="s">
        <v>12</v>
      </c>
      <c r="F8" s="19" t="s">
        <v>15</v>
      </c>
      <c r="G8" s="135" t="s">
        <v>14</v>
      </c>
    </row>
    <row r="9" spans="1:10" ht="21" customHeight="1">
      <c r="D9" s="130" t="s">
        <v>100</v>
      </c>
    </row>
    <row r="10" spans="1:10" ht="18" customHeight="1">
      <c r="D10" s="136" t="s">
        <v>276</v>
      </c>
    </row>
    <row r="11" spans="1:10" ht="18" customHeight="1">
      <c r="D11" s="130" t="s">
        <v>100</v>
      </c>
    </row>
    <row r="13" spans="1:10" ht="15" hidden="1" customHeight="1">
      <c r="F13" s="1" t="b">
        <v>1</v>
      </c>
    </row>
    <row r="20" spans="1:10" ht="14.25" hidden="1" customHeight="1">
      <c r="A20" s="123" t="str">
        <f>""&amp;D20</f>
        <v/>
      </c>
      <c r="C20" s="15" t="s">
        <v>86</v>
      </c>
      <c r="D20" s="137"/>
      <c r="E20" s="133">
        <f>SUM(F20:H20)</f>
        <v>0</v>
      </c>
      <c r="F20" s="43"/>
      <c r="G20" s="25"/>
      <c r="J20" s="1" t="b">
        <v>1</v>
      </c>
    </row>
    <row r="21" spans="1:10" ht="15.75" hidden="1" customHeight="1">
      <c r="D21" s="45" t="s">
        <v>86</v>
      </c>
      <c r="E21" s="134"/>
      <c r="F21" s="134"/>
    </row>
  </sheetData>
  <sheetProtection insertRows="0" deleteColumns="0" deleteRows="0" sort="0" autoFilter="0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1"/>
  <sheetViews>
    <sheetView showGridLines="0" topLeftCell="C4" workbookViewId="0"/>
  </sheetViews>
  <sheetFormatPr defaultRowHeight="15" customHeight="1"/>
  <cols>
    <col min="1" max="2" width="12.28515625" hidden="1" customWidth="1"/>
    <col min="3" max="3" width="4.28515625" customWidth="1"/>
    <col min="4" max="4" width="7.28515625" customWidth="1"/>
    <col min="5" max="5" width="49.85546875" customWidth="1"/>
    <col min="6" max="6" width="16.7109375" hidden="1" customWidth="1"/>
    <col min="7" max="7" width="10.28515625" hidden="1"/>
    <col min="8" max="8" width="6" customWidth="1"/>
    <col min="9" max="10" width="10.28515625" hidden="1"/>
  </cols>
  <sheetData>
    <row r="1" spans="4:10" ht="15" hidden="1" customHeight="1"/>
    <row r="2" spans="4:10" ht="15" hidden="1" customHeight="1">
      <c r="E2" s="138"/>
      <c r="F2" s="10" t="s">
        <v>8</v>
      </c>
    </row>
    <row r="3" spans="4:10" ht="15" hidden="1" customHeight="1"/>
    <row r="4" spans="4:10" ht="15" customHeight="1">
      <c r="I4" s="124" t="s">
        <v>274</v>
      </c>
      <c r="J4" s="1" t="b">
        <v>1</v>
      </c>
    </row>
    <row r="5" spans="4:10" ht="20.25" customHeight="1">
      <c r="D5" s="125" t="s">
        <v>275</v>
      </c>
      <c r="E5" s="125"/>
    </row>
    <row r="6" spans="4:10" ht="20.25" hidden="1" customHeight="1">
      <c r="D6" s="127" t="str">
        <f>objectName</f>
        <v>МУП г. Горячий Ключ "Водоканал" ИНН: 2305028371, КПП: 230501001</v>
      </c>
    </row>
    <row r="7" spans="4:10" ht="15" customHeight="1">
      <c r="D7" s="14"/>
      <c r="E7" s="14"/>
      <c r="F7" s="15"/>
    </row>
    <row r="8" spans="4:10" ht="27.75" customHeight="1">
      <c r="D8" s="139" t="s">
        <v>72</v>
      </c>
      <c r="E8" s="18" t="s">
        <v>11</v>
      </c>
      <c r="F8" s="140" t="s">
        <v>85</v>
      </c>
      <c r="G8" s="25"/>
      <c r="H8" s="73" t="s">
        <v>100</v>
      </c>
    </row>
    <row r="9" spans="4:10" ht="21" customHeight="1">
      <c r="D9" s="130" t="s">
        <v>100</v>
      </c>
    </row>
    <row r="10" spans="4:10" ht="18" customHeight="1">
      <c r="D10" s="141" t="s">
        <v>276</v>
      </c>
    </row>
    <row r="11" spans="4:10" ht="18" customHeight="1">
      <c r="D11" s="130" t="s">
        <v>100</v>
      </c>
    </row>
    <row r="13" spans="4:10" ht="15" hidden="1" customHeight="1">
      <c r="F13" s="1" t="b">
        <v>1</v>
      </c>
    </row>
    <row r="20" spans="1:10" ht="14.25" hidden="1" customHeight="1">
      <c r="A20" s="123" t="str">
        <f>""&amp;E20</f>
        <v/>
      </c>
      <c r="C20" s="15" t="s">
        <v>86</v>
      </c>
      <c r="D20" s="142"/>
      <c r="E20" s="137"/>
      <c r="F20" s="43"/>
      <c r="G20" s="206"/>
      <c r="J20" s="1" t="b">
        <v>1</v>
      </c>
    </row>
    <row r="21" spans="1:10" ht="15.75" hidden="1" customHeight="1">
      <c r="E21" s="45" t="s">
        <v>86</v>
      </c>
      <c r="F21" s="134"/>
      <c r="G21" s="206"/>
    </row>
  </sheetData>
  <sheetProtection insertRows="0" deleteColumns="0" deleteRows="0" sort="0" autoFilter="0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12"/>
  <sheetViews>
    <sheetView showGridLines="0" topLeftCell="D3" workbookViewId="0"/>
  </sheetViews>
  <sheetFormatPr defaultRowHeight="15" customHeight="1"/>
  <cols>
    <col min="1" max="1" width="12.28515625" hidden="1" customWidth="1"/>
    <col min="2" max="2" width="15.42578125" hidden="1" customWidth="1"/>
    <col min="3" max="3" width="12.28515625" hidden="1" customWidth="1"/>
    <col min="4" max="4" width="4.28515625" customWidth="1"/>
    <col min="5" max="5" width="7.28515625" customWidth="1"/>
    <col min="6" max="6" width="33.28515625" customWidth="1"/>
    <col min="7" max="7" width="6" customWidth="1"/>
    <col min="8" max="8" width="15.140625" customWidth="1"/>
    <col min="9" max="9" width="6" customWidth="1"/>
    <col min="10" max="11" width="10.28515625" hidden="1"/>
    <col min="16" max="16" width="21.28515625" hidden="1" customWidth="1"/>
    <col min="17" max="17" width="3.5703125" hidden="1" customWidth="1"/>
  </cols>
  <sheetData>
    <row r="1" spans="2:17" ht="15" hidden="1" customHeight="1">
      <c r="F1" s="5"/>
      <c r="P1" s="123" t="str">
        <f>""&amp;P7</f>
        <v/>
      </c>
    </row>
    <row r="2" spans="2:17" ht="15" hidden="1" customHeight="1"/>
    <row r="3" spans="2:17" ht="15" customHeight="1">
      <c r="J3" s="124" t="s">
        <v>274</v>
      </c>
      <c r="K3" s="1" t="b">
        <v>1</v>
      </c>
    </row>
    <row r="4" spans="2:17" ht="20.25" customHeight="1">
      <c r="E4" s="125" t="s">
        <v>275</v>
      </c>
      <c r="F4" s="125"/>
      <c r="P4" s="126"/>
    </row>
    <row r="5" spans="2:17" ht="20.25" hidden="1" customHeight="1">
      <c r="E5" t="str">
        <f>objectName</f>
        <v>МУП г. Горячий Ключ "Водоканал" ИНН: 2305028371, КПП: 230501001</v>
      </c>
      <c r="F5" s="5"/>
      <c r="P5" s="128"/>
    </row>
    <row r="6" spans="2:17" ht="15" customHeight="1">
      <c r="E6" s="14"/>
      <c r="F6" s="14"/>
      <c r="P6" s="50" t="s">
        <v>86</v>
      </c>
    </row>
    <row r="7" spans="2:17" ht="27.75" customHeight="1">
      <c r="E7" s="78" t="s">
        <v>72</v>
      </c>
      <c r="F7" s="143" t="s">
        <v>277</v>
      </c>
      <c r="G7" s="130" t="s">
        <v>100</v>
      </c>
      <c r="H7" s="131" t="s">
        <v>276</v>
      </c>
      <c r="I7" s="130" t="s">
        <v>100</v>
      </c>
      <c r="P7" s="132"/>
      <c r="Q7" s="53" t="s">
        <v>86</v>
      </c>
    </row>
    <row r="8" spans="2:17" ht="18" customHeight="1">
      <c r="B8" s="10" t="s">
        <v>85</v>
      </c>
      <c r="D8" s="55"/>
      <c r="E8" s="64" t="s">
        <v>15</v>
      </c>
      <c r="F8" s="144" t="str">
        <f>B8</f>
        <v>%DYNAMICS%</v>
      </c>
      <c r="K8" s="1" t="b">
        <v>1</v>
      </c>
      <c r="P8" s="43"/>
      <c r="Q8" s="134"/>
    </row>
    <row r="9" spans="2:17" ht="15" customHeight="1">
      <c r="E9" s="238" t="s">
        <v>14</v>
      </c>
      <c r="F9" s="229"/>
      <c r="P9" s="25"/>
      <c r="Q9" s="206"/>
    </row>
    <row r="10" spans="2:17" ht="18" customHeight="1">
      <c r="E10" s="59" t="s">
        <v>9</v>
      </c>
      <c r="G10" s="60"/>
    </row>
    <row r="12" spans="2:17" ht="15" hidden="1" customHeight="1">
      <c r="P12" s="1" t="b">
        <v>1</v>
      </c>
    </row>
  </sheetData>
  <sheetProtection insertRows="0" deleteColumns="0" deleteRows="0" sort="0" autoFilter="0"/>
  <mergeCells count="1">
    <mergeCell ref="E9:F9"/>
  </mergeCells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  <outlinePr summaryBelow="0" summaryRight="0"/>
  </sheetPr>
  <dimension ref="A1:A8"/>
  <sheetViews>
    <sheetView showGridLines="0" workbookViewId="0"/>
  </sheetViews>
  <sheetFormatPr defaultRowHeight="15" customHeight="1"/>
  <cols>
    <col min="1" max="1" width="23.140625" customWidth="1"/>
  </cols>
  <sheetData>
    <row r="1" spans="1:1" ht="15" customHeight="1">
      <c r="A1" s="207" t="s">
        <v>278</v>
      </c>
    </row>
    <row r="2" spans="1:1" ht="15" customHeight="1">
      <c r="A2">
        <v>31</v>
      </c>
    </row>
    <row r="3" spans="1:1" ht="15" customHeight="1">
      <c r="A3" s="207" t="s">
        <v>279</v>
      </c>
    </row>
    <row r="4" spans="1:1" ht="15" customHeight="1">
      <c r="A4" t="s">
        <v>280</v>
      </c>
    </row>
    <row r="5" spans="1:1" ht="15" customHeight="1">
      <c r="A5" s="145" t="s">
        <v>281</v>
      </c>
    </row>
    <row r="7" spans="1:1" ht="15" customHeight="1">
      <c r="A7" s="145" t="s">
        <v>282</v>
      </c>
    </row>
    <row r="8" spans="1:1" ht="15" customHeight="1">
      <c r="A8" s="208" t="s">
        <v>283</v>
      </c>
    </row>
  </sheetData>
  <sheetProtection insertRows="0" deleteColumns="0" deleteRows="0" sort="0" autoFilter="0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  <outlinePr summaryBelow="0" summaryRight="0"/>
  </sheetPr>
  <dimension ref="A1:S4"/>
  <sheetViews>
    <sheetView workbookViewId="0"/>
  </sheetViews>
  <sheetFormatPr defaultRowHeight="15" customHeight="1"/>
  <sheetData>
    <row r="1" spans="1:19" ht="15" customHeight="1">
      <c r="A1" s="146" t="s">
        <v>284</v>
      </c>
      <c r="B1" t="s">
        <v>285</v>
      </c>
      <c r="C1" t="s">
        <v>285</v>
      </c>
      <c r="D1" t="s">
        <v>25</v>
      </c>
      <c r="E1" t="s">
        <v>25</v>
      </c>
      <c r="F1" t="s">
        <v>25</v>
      </c>
      <c r="G1" t="s">
        <v>25</v>
      </c>
      <c r="H1" t="s">
        <v>27</v>
      </c>
      <c r="I1" t="s">
        <v>213</v>
      </c>
      <c r="J1" t="s">
        <v>25</v>
      </c>
      <c r="K1" t="s">
        <v>25</v>
      </c>
      <c r="L1" t="s">
        <v>25</v>
      </c>
      <c r="M1" t="s">
        <v>25</v>
      </c>
      <c r="N1" t="s">
        <v>25</v>
      </c>
      <c r="O1" t="s">
        <v>25</v>
      </c>
      <c r="P1" t="s">
        <v>25</v>
      </c>
      <c r="Q1" t="s">
        <v>25</v>
      </c>
      <c r="R1" t="s">
        <v>25</v>
      </c>
      <c r="S1" t="s">
        <v>25</v>
      </c>
    </row>
    <row r="2" spans="1:19" ht="15" customHeight="1">
      <c r="A2" t="s">
        <v>25</v>
      </c>
      <c r="B2" t="s">
        <v>286</v>
      </c>
      <c r="C2" t="s">
        <v>286</v>
      </c>
      <c r="D2" t="s">
        <v>21</v>
      </c>
      <c r="E2" t="s">
        <v>21</v>
      </c>
      <c r="F2" t="s">
        <v>21</v>
      </c>
      <c r="G2" t="s">
        <v>21</v>
      </c>
      <c r="H2" t="s">
        <v>287</v>
      </c>
      <c r="I2" t="s">
        <v>288</v>
      </c>
      <c r="J2" t="s">
        <v>21</v>
      </c>
      <c r="K2" t="s">
        <v>21</v>
      </c>
      <c r="L2" t="s">
        <v>21</v>
      </c>
      <c r="M2" t="s">
        <v>21</v>
      </c>
      <c r="N2" t="s">
        <v>21</v>
      </c>
      <c r="O2" t="s">
        <v>21</v>
      </c>
      <c r="P2" t="s">
        <v>21</v>
      </c>
      <c r="Q2" t="s">
        <v>21</v>
      </c>
      <c r="R2" t="s">
        <v>21</v>
      </c>
      <c r="S2" t="s">
        <v>21</v>
      </c>
    </row>
    <row r="3" spans="1:19" ht="15" customHeight="1">
      <c r="A3" t="s">
        <v>21</v>
      </c>
      <c r="C3" t="s">
        <v>9</v>
      </c>
      <c r="D3" t="s">
        <v>9</v>
      </c>
      <c r="H3" t="s">
        <v>9</v>
      </c>
      <c r="I3" t="s">
        <v>289</v>
      </c>
    </row>
    <row r="4" spans="1:19" ht="15" customHeight="1">
      <c r="I4" t="s">
        <v>9</v>
      </c>
    </row>
  </sheetData>
  <sheetProtection insertRows="0" deleteColumns="0" deleteRows="0" sort="0" autoFilter="0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  <outlinePr summaryBelow="0" summaryRight="0"/>
  </sheetPr>
  <dimension ref="A1:S32"/>
  <sheetViews>
    <sheetView showGridLines="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/>
    </sheetView>
  </sheetViews>
  <sheetFormatPr defaultRowHeight="15" customHeight="1"/>
  <cols>
    <col min="1" max="2" width="12.28515625" hidden="1" customWidth="1"/>
    <col min="3" max="3" width="4.28515625" customWidth="1"/>
    <col min="4" max="4" width="7.28515625" customWidth="1"/>
    <col min="5" max="5" width="104.7109375" customWidth="1"/>
    <col min="6" max="7" width="16.7109375" customWidth="1"/>
    <col min="8" max="8" width="16.7109375" hidden="1" customWidth="1"/>
    <col min="9" max="9" width="22.42578125" hidden="1" customWidth="1"/>
    <col min="10" max="11" width="0" hidden="1" customWidth="1"/>
    <col min="12" max="12" width="15.5703125" customWidth="1"/>
    <col min="14" max="14" width="10.28515625" hidden="1"/>
    <col min="19" max="19" width="16.7109375" hidden="1" customWidth="1"/>
  </cols>
  <sheetData>
    <row r="1" spans="1:19" ht="15" hidden="1" customHeight="1">
      <c r="A1" s="149" t="s">
        <v>7</v>
      </c>
      <c r="B1" s="149"/>
      <c r="C1" s="149"/>
      <c r="D1" s="149"/>
      <c r="E1" s="149"/>
      <c r="F1" s="149"/>
      <c r="G1" s="8"/>
      <c r="H1" s="27"/>
      <c r="I1" s="149"/>
      <c r="J1" s="57"/>
      <c r="K1" s="149"/>
      <c r="L1" s="149"/>
      <c r="M1" s="149"/>
      <c r="N1" s="149"/>
      <c r="O1" s="149"/>
      <c r="P1" s="149"/>
      <c r="Q1" s="149"/>
      <c r="R1" s="149"/>
      <c r="S1" s="61"/>
    </row>
    <row r="2" spans="1:19" ht="15.75" hidden="1" customHeight="1">
      <c r="A2" s="149"/>
      <c r="B2" s="149"/>
      <c r="C2" s="149"/>
      <c r="D2" s="149"/>
      <c r="E2" s="68"/>
      <c r="F2" s="9" t="s">
        <v>93</v>
      </c>
      <c r="G2" s="9" t="s">
        <v>93</v>
      </c>
      <c r="H2" s="9" t="s">
        <v>93</v>
      </c>
      <c r="I2" s="149"/>
      <c r="K2" s="149"/>
      <c r="L2" s="149"/>
      <c r="M2" s="149"/>
      <c r="N2" s="149"/>
      <c r="O2" s="149"/>
      <c r="P2" s="149"/>
      <c r="Q2" s="149"/>
      <c r="R2" s="149"/>
      <c r="S2" s="10" t="s">
        <v>8</v>
      </c>
    </row>
    <row r="3" spans="1:19" ht="15.75" hidden="1" customHeight="1">
      <c r="A3" s="8"/>
      <c r="B3" s="8"/>
      <c r="C3" s="8"/>
      <c r="D3" s="8"/>
      <c r="E3" s="68"/>
      <c r="F3" s="9" t="s">
        <v>94</v>
      </c>
      <c r="G3" s="9" t="s">
        <v>95</v>
      </c>
      <c r="H3" s="9" t="s">
        <v>96</v>
      </c>
      <c r="I3" s="149"/>
      <c r="K3" s="8"/>
      <c r="L3" s="8"/>
      <c r="M3" s="8"/>
      <c r="N3" s="8"/>
      <c r="O3" s="8"/>
      <c r="P3" s="8"/>
      <c r="Q3" s="8"/>
      <c r="R3" s="8"/>
      <c r="S3" s="10" t="s">
        <v>8</v>
      </c>
    </row>
    <row r="4" spans="1:19" ht="15" hidden="1" customHeight="1">
      <c r="A4" s="149"/>
      <c r="B4" s="149"/>
      <c r="C4" s="149"/>
      <c r="D4" s="149"/>
      <c r="E4" s="149"/>
      <c r="F4" s="149"/>
      <c r="G4" s="8"/>
      <c r="H4" s="27"/>
      <c r="I4" s="149"/>
      <c r="J4" s="57"/>
      <c r="K4" s="149"/>
      <c r="L4" s="149"/>
      <c r="M4" s="149"/>
      <c r="N4" s="149"/>
      <c r="O4" s="149"/>
      <c r="P4" s="149"/>
      <c r="Q4" s="149"/>
      <c r="R4" s="149"/>
      <c r="S4" s="61"/>
    </row>
    <row r="5" spans="1:19" ht="15" customHeight="1">
      <c r="A5" s="149"/>
      <c r="B5" s="149"/>
      <c r="C5" s="149"/>
      <c r="D5" s="149"/>
      <c r="E5" s="149"/>
      <c r="F5" s="149"/>
      <c r="G5" s="8"/>
      <c r="H5" s="27"/>
      <c r="I5" s="149"/>
      <c r="J5" s="57"/>
      <c r="K5" s="149"/>
      <c r="L5" s="149"/>
      <c r="M5" s="11" t="s">
        <v>9</v>
      </c>
      <c r="N5" s="12" t="b">
        <f>'Общая информация'!F16="да"</f>
        <v>1</v>
      </c>
      <c r="O5" s="149"/>
      <c r="P5" s="149"/>
      <c r="Q5" s="149"/>
      <c r="R5" s="149"/>
      <c r="S5" s="61"/>
    </row>
    <row r="6" spans="1:19" ht="12.75" customHeight="1">
      <c r="A6" s="149"/>
      <c r="B6" s="149"/>
      <c r="C6" s="149"/>
      <c r="D6" s="2" t="s">
        <v>290</v>
      </c>
      <c r="E6" s="2"/>
      <c r="F6" s="149"/>
      <c r="G6" s="8"/>
      <c r="H6" s="27"/>
      <c r="I6" s="149"/>
      <c r="J6" s="57"/>
      <c r="K6" s="149"/>
      <c r="L6" s="149"/>
      <c r="M6" s="149"/>
      <c r="N6" s="149"/>
      <c r="O6" s="149"/>
      <c r="P6" s="149"/>
      <c r="Q6" s="149"/>
      <c r="R6" s="149"/>
      <c r="S6" s="61"/>
    </row>
    <row r="7" spans="1:19" ht="20.25" customHeight="1">
      <c r="A7" s="149"/>
      <c r="B7" s="149"/>
      <c r="C7" s="149"/>
      <c r="D7" s="13" t="str">
        <f>objectName</f>
        <v>МУП г. Горячий Ключ "Водоканал" ИНН: 2305028371, КПП: 230501001</v>
      </c>
      <c r="E7" s="149"/>
      <c r="F7" s="149"/>
      <c r="G7" s="8"/>
      <c r="H7" s="27"/>
      <c r="I7" s="149"/>
      <c r="J7" s="57"/>
      <c r="K7" s="149"/>
      <c r="L7" s="149"/>
      <c r="M7" s="149"/>
      <c r="N7" s="149"/>
      <c r="O7" s="149"/>
      <c r="P7" s="149"/>
      <c r="Q7" s="149"/>
      <c r="R7" s="149"/>
      <c r="S7" s="61"/>
    </row>
    <row r="8" spans="1:19" ht="15" customHeight="1">
      <c r="A8" s="149"/>
      <c r="B8" s="149"/>
      <c r="C8" s="149"/>
      <c r="D8" s="14"/>
      <c r="E8" s="14"/>
      <c r="F8" s="15" t="s">
        <v>9</v>
      </c>
      <c r="G8" s="15" t="s">
        <v>9</v>
      </c>
      <c r="H8" s="15" t="s">
        <v>9</v>
      </c>
      <c r="I8" s="149"/>
      <c r="J8" s="15"/>
      <c r="K8" s="149"/>
      <c r="L8" s="149"/>
      <c r="M8" s="149"/>
      <c r="N8" s="149"/>
      <c r="O8" s="149"/>
      <c r="P8" s="149"/>
      <c r="Q8" s="149"/>
      <c r="R8" s="149"/>
      <c r="S8" s="15" t="s">
        <v>9</v>
      </c>
    </row>
    <row r="9" spans="1:19" ht="19.5" customHeight="1">
      <c r="A9" s="149"/>
      <c r="B9" s="149"/>
      <c r="C9" s="149"/>
      <c r="D9" s="69" t="s">
        <v>72</v>
      </c>
      <c r="E9" s="70" t="s">
        <v>11</v>
      </c>
      <c r="F9" s="52" t="str">
        <f>'Общая информация'!$F$10</f>
        <v>2024</v>
      </c>
      <c r="G9" s="52" t="str">
        <f>'Общая информация'!$F$10</f>
        <v>2024</v>
      </c>
      <c r="H9" s="52" t="str">
        <f>'Общая информация'!$F$10</f>
        <v>2024</v>
      </c>
      <c r="I9" s="71" t="s">
        <v>99</v>
      </c>
      <c r="J9" s="72"/>
      <c r="K9" s="25"/>
      <c r="L9" s="73" t="s">
        <v>100</v>
      </c>
      <c r="M9" s="149"/>
      <c r="N9" s="149"/>
      <c r="O9" s="149"/>
      <c r="P9" s="149"/>
      <c r="Q9" s="149"/>
      <c r="R9" s="149"/>
      <c r="S9" s="52" t="s">
        <v>85</v>
      </c>
    </row>
    <row r="10" spans="1:19" ht="29.25" customHeight="1">
      <c r="A10" s="8"/>
      <c r="B10" s="8"/>
      <c r="C10" s="8"/>
      <c r="D10" s="74" t="s">
        <v>72</v>
      </c>
      <c r="E10" s="70" t="s">
        <v>11</v>
      </c>
      <c r="F10" s="52" t="s">
        <v>94</v>
      </c>
      <c r="G10" s="52" t="s">
        <v>95</v>
      </c>
      <c r="H10" s="52" t="s">
        <v>96</v>
      </c>
      <c r="I10" s="76" t="s">
        <v>99</v>
      </c>
      <c r="J10" s="77"/>
      <c r="K10" s="25"/>
      <c r="L10" s="73" t="s">
        <v>9</v>
      </c>
      <c r="M10" s="8"/>
      <c r="N10" s="8"/>
      <c r="O10" s="8"/>
      <c r="P10" s="8"/>
      <c r="Q10" s="8"/>
      <c r="R10" s="8"/>
      <c r="S10" s="52" t="s">
        <v>85</v>
      </c>
    </row>
    <row r="11" spans="1:19" ht="17.25" customHeight="1">
      <c r="A11" s="16" t="s">
        <v>291</v>
      </c>
      <c r="B11" s="8"/>
      <c r="C11" s="15" t="s">
        <v>9</v>
      </c>
      <c r="D11" s="78">
        <v>1</v>
      </c>
      <c r="E11" s="41" t="s">
        <v>291</v>
      </c>
      <c r="F11" s="79">
        <f>SUM(F12:F16)</f>
        <v>2745.0990000000002</v>
      </c>
      <c r="G11" s="79">
        <f>SUM(G12:G16)</f>
        <v>1974.1420000000001</v>
      </c>
      <c r="H11" s="79">
        <f>SUM(H12:H16)</f>
        <v>0</v>
      </c>
      <c r="I11" s="80"/>
      <c r="J11" s="44"/>
      <c r="K11" s="8"/>
      <c r="L11" s="8"/>
      <c r="M11" s="8"/>
      <c r="N11" s="12" t="b">
        <v>1</v>
      </c>
      <c r="O11" s="8"/>
      <c r="P11" s="8"/>
      <c r="Q11" s="8"/>
      <c r="R11" s="8"/>
      <c r="S11" s="43"/>
    </row>
    <row r="12" spans="1:19" ht="17.25" customHeight="1">
      <c r="A12" s="16" t="s">
        <v>292</v>
      </c>
      <c r="B12" s="27"/>
      <c r="C12" s="15" t="s">
        <v>9</v>
      </c>
      <c r="D12" s="78" t="s">
        <v>104</v>
      </c>
      <c r="E12" s="81" t="s">
        <v>292</v>
      </c>
      <c r="F12" s="79">
        <f>'ВС - Текремонт'!G12</f>
        <v>0</v>
      </c>
      <c r="G12" s="79">
        <f>'ВС - Текремонт'!H12</f>
        <v>0</v>
      </c>
      <c r="H12" s="79">
        <f>'ВС - Текремонт'!J12</f>
        <v>0</v>
      </c>
      <c r="I12" s="80"/>
      <c r="J12" s="44"/>
      <c r="K12" s="27"/>
      <c r="L12" s="27"/>
      <c r="M12" s="27"/>
      <c r="N12" s="12" t="b">
        <v>1</v>
      </c>
      <c r="O12" s="27"/>
      <c r="P12" s="27"/>
      <c r="Q12" s="27"/>
      <c r="R12" s="27"/>
      <c r="S12" s="43"/>
    </row>
    <row r="13" spans="1:19" ht="17.25" customHeight="1">
      <c r="A13" s="16" t="s">
        <v>293</v>
      </c>
      <c r="B13" s="27"/>
      <c r="C13" s="15" t="s">
        <v>9</v>
      </c>
      <c r="D13" s="78" t="s">
        <v>106</v>
      </c>
      <c r="E13" s="81" t="s">
        <v>293</v>
      </c>
      <c r="F13" s="79">
        <f>'ВС - Капремонт'!G12</f>
        <v>1776.6390000000001</v>
      </c>
      <c r="G13" s="79">
        <f>'ВС - Капремонт'!H12</f>
        <v>978.54200000000003</v>
      </c>
      <c r="H13" s="79">
        <f>'ВС - Капремонт'!J12</f>
        <v>0</v>
      </c>
      <c r="I13" s="80"/>
      <c r="J13" s="44"/>
      <c r="K13" s="27"/>
      <c r="L13" s="27"/>
      <c r="M13" s="27"/>
      <c r="N13" s="12" t="b">
        <v>1</v>
      </c>
      <c r="O13" s="27"/>
      <c r="P13" s="27"/>
      <c r="Q13" s="27"/>
      <c r="R13" s="27"/>
      <c r="S13" s="43"/>
    </row>
    <row r="14" spans="1:19" ht="17.25" customHeight="1">
      <c r="A14" s="16" t="s">
        <v>294</v>
      </c>
      <c r="B14" s="27"/>
      <c r="C14" s="15" t="s">
        <v>9</v>
      </c>
      <c r="D14" s="78" t="s">
        <v>295</v>
      </c>
      <c r="E14" s="81" t="s">
        <v>294</v>
      </c>
      <c r="F14" s="79">
        <f>'ВС - Энергосбережение'!G12</f>
        <v>968.45999999999992</v>
      </c>
      <c r="G14" s="79">
        <f>'ВС - Энергосбережение'!H12</f>
        <v>995.6</v>
      </c>
      <c r="H14" s="79">
        <f>'ВС - Энергосбережение'!J12</f>
        <v>0</v>
      </c>
      <c r="I14" s="80"/>
      <c r="J14" s="44"/>
      <c r="K14" s="27"/>
      <c r="L14" s="27"/>
      <c r="M14" s="27"/>
      <c r="N14" s="12" t="b">
        <v>1</v>
      </c>
      <c r="O14" s="27"/>
      <c r="P14" s="27"/>
      <c r="Q14" s="27"/>
      <c r="R14" s="27"/>
      <c r="S14" s="43"/>
    </row>
    <row r="15" spans="1:19" ht="17.25" customHeight="1">
      <c r="A15" s="16" t="s">
        <v>296</v>
      </c>
      <c r="B15" s="27"/>
      <c r="C15" s="15" t="s">
        <v>9</v>
      </c>
      <c r="D15" s="78" t="s">
        <v>297</v>
      </c>
      <c r="E15" s="81" t="s">
        <v>296</v>
      </c>
      <c r="F15" s="79">
        <f>'ВС - Абонент'!G12</f>
        <v>0</v>
      </c>
      <c r="G15" s="79">
        <f>'ВС - Абонент'!H12</f>
        <v>0</v>
      </c>
      <c r="H15" s="79">
        <f>'ВС - Абонент'!J12</f>
        <v>0</v>
      </c>
      <c r="I15" s="80"/>
      <c r="J15" s="44"/>
      <c r="K15" s="27"/>
      <c r="L15" s="27"/>
      <c r="M15" s="27"/>
      <c r="N15" s="12" t="b">
        <v>1</v>
      </c>
      <c r="O15" s="27"/>
      <c r="P15" s="27"/>
      <c r="Q15" s="27"/>
      <c r="R15" s="27"/>
      <c r="S15" s="43"/>
    </row>
    <row r="16" spans="1:19" ht="17.25" customHeight="1">
      <c r="A16" s="16" t="s">
        <v>235</v>
      </c>
      <c r="B16" s="27"/>
      <c r="C16" s="15" t="s">
        <v>9</v>
      </c>
      <c r="D16" s="78" t="s">
        <v>298</v>
      </c>
      <c r="E16" s="81" t="s">
        <v>235</v>
      </c>
      <c r="F16" s="79">
        <f>'ВС - АВР'!G12</f>
        <v>0</v>
      </c>
      <c r="G16" s="79">
        <f>'ВС - АВР'!H12</f>
        <v>0</v>
      </c>
      <c r="H16" s="79">
        <f>'ВС - АВР'!J12</f>
        <v>0</v>
      </c>
      <c r="I16" s="80"/>
      <c r="J16" s="44"/>
      <c r="K16" s="27"/>
      <c r="L16" s="27"/>
      <c r="M16" s="27"/>
      <c r="N16" s="12" t="b">
        <v>1</v>
      </c>
      <c r="O16" s="27"/>
      <c r="P16" s="27"/>
      <c r="Q16" s="27"/>
      <c r="R16" s="27"/>
      <c r="S16" s="43"/>
    </row>
    <row r="17" spans="1:19" ht="26.25" customHeight="1">
      <c r="A17" s="16" t="s">
        <v>299</v>
      </c>
      <c r="B17" s="27"/>
      <c r="C17" s="15" t="s">
        <v>9</v>
      </c>
      <c r="D17" s="78">
        <v>2</v>
      </c>
      <c r="E17" s="41" t="s">
        <v>299</v>
      </c>
      <c r="F17" s="43"/>
      <c r="G17" s="43"/>
      <c r="H17" s="82"/>
      <c r="I17" s="80"/>
      <c r="J17" s="44"/>
      <c r="K17" s="27"/>
      <c r="L17" s="27"/>
      <c r="M17" s="27"/>
      <c r="N17" s="12" t="b">
        <v>1</v>
      </c>
      <c r="O17" s="27"/>
      <c r="P17" s="27"/>
      <c r="Q17" s="27"/>
      <c r="R17" s="27"/>
      <c r="S17" s="43"/>
    </row>
    <row r="18" spans="1:19" ht="17.25" customHeight="1">
      <c r="A18" s="16" t="s">
        <v>300</v>
      </c>
      <c r="B18" s="27"/>
      <c r="C18" s="15" t="s">
        <v>9</v>
      </c>
      <c r="D18" s="78">
        <v>3</v>
      </c>
      <c r="E18" s="41" t="s">
        <v>300</v>
      </c>
      <c r="F18" s="43"/>
      <c r="G18" s="43"/>
      <c r="H18" s="82"/>
      <c r="I18" s="80"/>
      <c r="J18" s="44"/>
      <c r="K18" s="27"/>
      <c r="L18" s="27"/>
      <c r="M18" s="27"/>
      <c r="N18" s="12" t="b">
        <v>1</v>
      </c>
      <c r="O18" s="27"/>
      <c r="P18" s="27"/>
      <c r="Q18" s="27"/>
      <c r="R18" s="27"/>
      <c r="S18" s="43"/>
    </row>
    <row r="19" spans="1:19" ht="22.5" customHeight="1">
      <c r="A19" s="16" t="s">
        <v>183</v>
      </c>
      <c r="B19" s="8"/>
      <c r="C19" s="15" t="s">
        <v>9</v>
      </c>
      <c r="D19" s="78"/>
      <c r="E19" s="41" t="s">
        <v>183</v>
      </c>
      <c r="F19" s="108" t="str">
        <f>IFERROR(INDEX('Список МО'!$G$8:$G$10,MATCH("1",'Список МО'!$E$8:$E$10,0),),"")</f>
        <v>Муниципальный округ город Горячий Ключ</v>
      </c>
      <c r="G19" s="108" t="str">
        <f>IFERROR(INDEX('Список МО'!$G$8:$G$10,MATCH("1",'Список МО'!$E$8:$E$10,0),),"")</f>
        <v>Муниципальный округ город Горячий Ключ</v>
      </c>
      <c r="H19" s="108" t="str">
        <f>IFERROR(INDEX('Список МО'!$G$8:$G$10,MATCH("1",'Список МО'!$E$8:$E$10,0),),"")</f>
        <v>Муниципальный округ город Горячий Ключ</v>
      </c>
      <c r="I19" s="80"/>
      <c r="J19" s="29"/>
      <c r="K19" s="8"/>
      <c r="L19" s="8"/>
      <c r="M19" s="8"/>
      <c r="N19" s="12" t="b">
        <v>1</v>
      </c>
      <c r="O19" s="8"/>
      <c r="P19" s="8"/>
      <c r="Q19" s="8"/>
      <c r="R19" s="8"/>
      <c r="S19" s="30"/>
    </row>
    <row r="20" spans="1:19" ht="21" customHeight="1">
      <c r="A20" s="149"/>
      <c r="B20" s="149"/>
      <c r="C20" s="149"/>
      <c r="D20" t="s">
        <v>9</v>
      </c>
      <c r="E20" s="149"/>
      <c r="F20" s="149"/>
      <c r="G20" s="8"/>
      <c r="H20" s="27"/>
      <c r="I20" s="149"/>
      <c r="J20" s="57"/>
      <c r="K20" s="149"/>
      <c r="L20" s="149"/>
      <c r="M20" s="149"/>
      <c r="N20" s="149"/>
      <c r="O20" s="149"/>
      <c r="P20" s="149"/>
      <c r="Q20" s="149"/>
      <c r="R20" s="149"/>
      <c r="S20" s="61"/>
    </row>
    <row r="21" spans="1:19" ht="18" customHeight="1">
      <c r="A21" s="149"/>
      <c r="B21" s="149"/>
      <c r="C21" s="149"/>
      <c r="D21" t="s">
        <v>9</v>
      </c>
      <c r="E21" s="149"/>
      <c r="F21" s="149"/>
      <c r="G21" s="8"/>
      <c r="H21" s="27"/>
      <c r="I21" s="149"/>
      <c r="J21" s="57"/>
      <c r="K21" s="149"/>
      <c r="L21" s="149"/>
      <c r="M21" s="149"/>
      <c r="N21" s="149"/>
      <c r="O21" s="149"/>
      <c r="P21" s="149"/>
      <c r="Q21" s="149"/>
      <c r="R21" s="149"/>
      <c r="S21" s="61"/>
    </row>
    <row r="22" spans="1:19" ht="18" customHeight="1">
      <c r="A22" s="149"/>
      <c r="B22" s="149"/>
      <c r="C22" s="149"/>
      <c r="D22" t="s">
        <v>9</v>
      </c>
      <c r="E22" s="149"/>
      <c r="F22" s="149"/>
      <c r="G22" s="8"/>
      <c r="H22" s="27"/>
      <c r="I22" s="149"/>
      <c r="J22" s="57"/>
      <c r="K22" s="149"/>
      <c r="L22" s="149"/>
      <c r="M22" s="149"/>
      <c r="N22" s="149"/>
      <c r="O22" s="149"/>
      <c r="P22" s="149"/>
      <c r="Q22" s="149"/>
      <c r="R22" s="149"/>
      <c r="S22" s="61"/>
    </row>
    <row r="23" spans="1:19" ht="15" customHeight="1">
      <c r="A23" s="149"/>
      <c r="B23" s="149"/>
      <c r="C23" s="149"/>
      <c r="D23" s="149"/>
      <c r="E23" s="149"/>
      <c r="F23" s="149"/>
      <c r="G23" s="8"/>
      <c r="H23" s="27"/>
      <c r="I23" s="149"/>
      <c r="J23" s="57"/>
      <c r="K23" s="149"/>
      <c r="L23" s="149"/>
      <c r="M23" s="149"/>
      <c r="N23" s="149"/>
      <c r="O23" s="149"/>
      <c r="P23" s="149"/>
      <c r="Q23" s="149"/>
      <c r="R23" s="149"/>
      <c r="S23" s="61"/>
    </row>
    <row r="24" spans="1:19" ht="15" hidden="1" customHeight="1">
      <c r="A24" s="149"/>
      <c r="B24" s="149"/>
      <c r="C24" s="149"/>
      <c r="D24" s="149"/>
      <c r="E24" s="149"/>
      <c r="F24" s="12" t="b">
        <v>1</v>
      </c>
      <c r="G24" s="12" t="b">
        <v>1</v>
      </c>
      <c r="H24" s="12" t="b">
        <f>'ВС - Баланс'!L50</f>
        <v>0</v>
      </c>
      <c r="I24" s="12" t="b">
        <f>H24</f>
        <v>0</v>
      </c>
      <c r="J24" s="40"/>
      <c r="K24" s="149"/>
      <c r="L24" s="149"/>
      <c r="M24" s="149"/>
      <c r="N24" s="149"/>
      <c r="O24" s="149"/>
      <c r="P24" s="149"/>
      <c r="Q24" s="149"/>
      <c r="R24" s="149"/>
      <c r="S24" s="12" t="b">
        <v>1</v>
      </c>
    </row>
    <row r="25" spans="1:19" ht="15" customHeight="1">
      <c r="A25" s="149"/>
      <c r="B25" s="149"/>
      <c r="C25" s="149"/>
      <c r="D25" s="149"/>
      <c r="E25" s="149"/>
      <c r="F25" s="149"/>
      <c r="G25" s="8"/>
      <c r="H25" s="27"/>
      <c r="I25" s="149"/>
      <c r="J25" s="57"/>
      <c r="K25" s="149"/>
      <c r="L25" s="149"/>
      <c r="M25" s="149"/>
      <c r="N25" s="149"/>
      <c r="O25" s="149"/>
      <c r="P25" s="149"/>
      <c r="Q25" s="149"/>
      <c r="R25" s="149"/>
      <c r="S25" s="61"/>
    </row>
    <row r="26" spans="1:19" ht="15" customHeight="1">
      <c r="A26" s="149"/>
      <c r="B26" s="149"/>
      <c r="C26" s="149"/>
      <c r="D26" s="149"/>
      <c r="E26" s="149"/>
      <c r="F26" s="149"/>
      <c r="G26" s="8"/>
      <c r="H26" s="27"/>
      <c r="I26" s="149"/>
      <c r="J26" s="57"/>
      <c r="K26" s="149"/>
      <c r="L26" s="149"/>
      <c r="M26" s="149"/>
      <c r="N26" s="149"/>
      <c r="O26" s="149"/>
      <c r="P26" s="149"/>
      <c r="Q26" s="149"/>
      <c r="R26" s="149"/>
      <c r="S26" s="61"/>
    </row>
    <row r="27" spans="1:19" ht="15" customHeight="1">
      <c r="A27" s="149"/>
      <c r="B27" s="149"/>
      <c r="C27" s="149"/>
      <c r="D27" s="149"/>
      <c r="E27" s="149"/>
      <c r="F27" s="149"/>
      <c r="G27" s="8"/>
      <c r="H27" s="27"/>
      <c r="I27" s="149"/>
      <c r="J27" s="57"/>
      <c r="K27" s="149"/>
      <c r="L27" s="149"/>
      <c r="M27" s="149"/>
      <c r="N27" s="149"/>
      <c r="O27" s="149"/>
      <c r="P27" s="149"/>
      <c r="Q27" s="149"/>
      <c r="R27" s="149"/>
      <c r="S27" s="61"/>
    </row>
    <row r="28" spans="1:19" ht="15" customHeight="1">
      <c r="A28" s="149"/>
      <c r="B28" s="149"/>
      <c r="C28" s="149"/>
      <c r="D28" s="149"/>
      <c r="E28" s="149"/>
      <c r="F28" s="149"/>
      <c r="G28" s="8"/>
      <c r="H28" s="27"/>
      <c r="I28" s="149"/>
      <c r="J28" s="57"/>
      <c r="K28" s="149"/>
      <c r="L28" s="149"/>
      <c r="M28" s="149"/>
      <c r="N28" s="149"/>
      <c r="O28" s="149"/>
      <c r="P28" s="149"/>
      <c r="Q28" s="149"/>
      <c r="R28" s="149"/>
      <c r="S28" s="61"/>
    </row>
    <row r="29" spans="1:19" ht="15" customHeight="1">
      <c r="A29" s="149"/>
      <c r="B29" s="149"/>
      <c r="C29" s="149"/>
      <c r="D29" s="149"/>
      <c r="E29" s="149"/>
      <c r="F29" s="149"/>
      <c r="G29" s="8"/>
      <c r="H29" s="27"/>
      <c r="I29" s="149"/>
      <c r="J29" s="57"/>
      <c r="K29" s="149"/>
      <c r="L29" s="149"/>
      <c r="M29" s="149"/>
      <c r="N29" s="149"/>
      <c r="O29" s="149"/>
      <c r="P29" s="149"/>
      <c r="Q29" s="149"/>
      <c r="R29" s="149"/>
      <c r="S29" s="61"/>
    </row>
    <row r="30" spans="1:19" ht="15" customHeight="1">
      <c r="A30" s="149"/>
      <c r="B30" s="149"/>
      <c r="C30" s="149"/>
      <c r="D30" s="149"/>
      <c r="E30" s="149"/>
      <c r="F30" s="149"/>
      <c r="G30" s="8"/>
      <c r="H30" s="27"/>
      <c r="I30" s="149"/>
      <c r="J30" s="57"/>
      <c r="K30" s="149"/>
      <c r="L30" s="149"/>
      <c r="M30" s="149"/>
      <c r="N30" s="149"/>
      <c r="O30" s="149"/>
      <c r="P30" s="149"/>
      <c r="Q30" s="149"/>
      <c r="R30" s="149"/>
      <c r="S30" s="61"/>
    </row>
    <row r="31" spans="1:19" ht="14.25" hidden="1" customHeight="1">
      <c r="A31" s="16" t="s">
        <v>9</v>
      </c>
      <c r="B31" s="149"/>
      <c r="C31" s="15" t="s">
        <v>9</v>
      </c>
      <c r="D31" s="78"/>
      <c r="E31" s="41"/>
      <c r="F31" s="43"/>
      <c r="G31" s="43"/>
      <c r="H31" s="82"/>
      <c r="I31" s="80"/>
      <c r="J31" s="44"/>
      <c r="K31" s="149"/>
      <c r="L31" s="149"/>
      <c r="M31" s="149"/>
      <c r="N31" s="12" t="b">
        <v>1</v>
      </c>
      <c r="O31" s="149"/>
      <c r="P31" s="149"/>
      <c r="Q31" s="149"/>
      <c r="R31" s="149"/>
      <c r="S31" s="43"/>
    </row>
    <row r="32" spans="1:19" ht="15.75" hidden="1" customHeight="1">
      <c r="A32" s="149"/>
      <c r="B32" s="149"/>
      <c r="C32" s="149"/>
      <c r="D32" s="149"/>
      <c r="E32" s="45" t="s">
        <v>9</v>
      </c>
      <c r="F32" s="46"/>
      <c r="G32" s="46"/>
      <c r="H32" s="46"/>
      <c r="I32" s="149"/>
      <c r="J32" s="47"/>
      <c r="K32" s="149"/>
      <c r="L32" s="149"/>
      <c r="M32" s="149"/>
      <c r="N32" s="149"/>
      <c r="O32" s="149"/>
      <c r="P32" s="149"/>
      <c r="Q32" s="149"/>
      <c r="R32" s="149"/>
      <c r="S32" s="46"/>
    </row>
  </sheetData>
  <sheetProtection insertRows="0" deleteColumns="0" deleteRows="0" sort="0" autoFilter="0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61"/>
  <sheetViews>
    <sheetView showGridLines="0" topLeftCell="C19" workbookViewId="0"/>
  </sheetViews>
  <sheetFormatPr defaultRowHeight="15" customHeight="1"/>
  <cols>
    <col min="1" max="2" width="12.28515625" hidden="1" customWidth="1"/>
    <col min="3" max="3" width="4.28515625" customWidth="1"/>
    <col min="4" max="4" width="57.140625" customWidth="1"/>
    <col min="5" max="5" width="10.5703125" hidden="1" customWidth="1"/>
    <col min="6" max="6" width="61.85546875" customWidth="1"/>
    <col min="7" max="8" width="0" hidden="1" customWidth="1"/>
    <col min="9" max="9" width="6" customWidth="1"/>
    <col min="11" max="11" width="10.28515625" hidden="1"/>
    <col min="16" max="16" width="16.7109375" hidden="1" customWidth="1"/>
  </cols>
  <sheetData>
    <row r="1" spans="1:16" ht="15" hidden="1" customHeight="1">
      <c r="A1" s="149" t="s">
        <v>7</v>
      </c>
      <c r="B1" s="149"/>
      <c r="C1" s="149"/>
      <c r="D1" s="149"/>
      <c r="E1" s="149"/>
      <c r="F1" s="149"/>
      <c r="G1" s="7"/>
      <c r="H1" s="149"/>
      <c r="I1" s="149"/>
      <c r="J1" s="149"/>
      <c r="K1" s="149"/>
      <c r="L1" s="149"/>
      <c r="M1" s="149"/>
      <c r="N1" s="149"/>
      <c r="O1" s="149"/>
      <c r="P1" s="8"/>
    </row>
    <row r="2" spans="1:16" ht="15.75" hidden="1" customHeight="1">
      <c r="A2" s="149"/>
      <c r="B2" s="149"/>
      <c r="C2" s="149"/>
      <c r="D2" s="149"/>
      <c r="E2" s="9" t="s">
        <v>8</v>
      </c>
      <c r="F2" s="9">
        <v>1</v>
      </c>
      <c r="H2" s="149"/>
      <c r="I2" s="149"/>
      <c r="J2" s="149"/>
      <c r="K2" s="149"/>
      <c r="L2" s="149"/>
      <c r="M2" s="149"/>
      <c r="N2" s="149"/>
      <c r="O2" s="149"/>
      <c r="P2" s="10" t="s">
        <v>8</v>
      </c>
    </row>
    <row r="3" spans="1:16" ht="15" hidden="1" customHeight="1">
      <c r="A3" s="149"/>
      <c r="B3" s="149"/>
      <c r="C3" s="149"/>
      <c r="D3" s="149"/>
      <c r="E3" s="149"/>
      <c r="F3" s="149"/>
      <c r="G3" s="7"/>
      <c r="H3" s="149"/>
      <c r="I3" s="149"/>
      <c r="J3" s="149"/>
      <c r="K3" s="149"/>
      <c r="L3" s="149"/>
      <c r="M3" s="149"/>
      <c r="N3" s="149"/>
      <c r="O3" s="149"/>
      <c r="P3" s="8"/>
    </row>
    <row r="4" spans="1:16" ht="15" customHeight="1">
      <c r="A4" s="149"/>
      <c r="B4" s="149"/>
      <c r="C4" s="149"/>
      <c r="D4" s="149"/>
      <c r="E4" s="149"/>
      <c r="F4" s="149"/>
      <c r="G4" s="7"/>
      <c r="H4" s="149"/>
      <c r="I4" s="149"/>
      <c r="J4" s="11" t="s">
        <v>9</v>
      </c>
      <c r="K4" s="12" t="b">
        <v>1</v>
      </c>
      <c r="L4" s="149"/>
      <c r="M4" s="149"/>
      <c r="N4" s="149"/>
      <c r="O4" s="149"/>
      <c r="P4" s="8"/>
    </row>
    <row r="5" spans="1:16" ht="12.75" customHeight="1">
      <c r="A5" s="149"/>
      <c r="B5" s="149"/>
      <c r="C5" s="149"/>
      <c r="D5" s="2" t="s">
        <v>1</v>
      </c>
      <c r="E5" s="149"/>
      <c r="F5" s="149"/>
      <c r="G5" s="7"/>
      <c r="H5" s="149"/>
      <c r="I5" s="149"/>
      <c r="J5" s="149"/>
      <c r="K5" s="149"/>
      <c r="L5" s="149"/>
      <c r="M5" s="149"/>
      <c r="N5" s="149"/>
      <c r="O5" s="149"/>
      <c r="P5" s="8"/>
    </row>
    <row r="6" spans="1:16" ht="20.25" customHeight="1">
      <c r="A6" s="149"/>
      <c r="B6" s="149"/>
      <c r="C6" s="149"/>
      <c r="D6" s="13" t="str">
        <f>objectName</f>
        <v>МУП г. Горячий Ключ "Водоканал" ИНН: 2305028371, КПП: 230501001</v>
      </c>
      <c r="E6" s="149"/>
      <c r="F6" s="149"/>
      <c r="G6" s="7"/>
      <c r="H6" s="149"/>
      <c r="I6" s="149"/>
      <c r="J6" s="149"/>
      <c r="K6" s="149"/>
      <c r="L6" s="149"/>
      <c r="M6" s="149"/>
      <c r="N6" s="149"/>
      <c r="O6" s="149"/>
      <c r="P6" s="8"/>
    </row>
    <row r="7" spans="1:16" ht="15" customHeight="1">
      <c r="A7" s="149"/>
      <c r="B7" s="149"/>
      <c r="C7" s="149"/>
      <c r="D7" s="14"/>
      <c r="E7" s="149"/>
      <c r="F7" s="15" t="s">
        <v>9</v>
      </c>
      <c r="G7" s="15"/>
      <c r="H7" s="149"/>
      <c r="I7" s="149"/>
      <c r="J7" s="149"/>
      <c r="K7" s="149"/>
      <c r="L7" s="149"/>
      <c r="M7" s="149"/>
      <c r="N7" s="149"/>
      <c r="O7" s="149"/>
      <c r="P7" s="15"/>
    </row>
    <row r="8" spans="1:16" ht="0" hidden="1" customHeight="1">
      <c r="A8" s="16" t="s">
        <v>10</v>
      </c>
      <c r="B8" s="149"/>
      <c r="C8" s="149"/>
      <c r="D8" s="17" t="s">
        <v>11</v>
      </c>
      <c r="E8" s="18" t="s">
        <v>12</v>
      </c>
      <c r="F8" s="19" t="s">
        <v>13</v>
      </c>
      <c r="G8" s="19"/>
      <c r="H8" s="20" t="s">
        <v>14</v>
      </c>
      <c r="I8" s="149"/>
      <c r="J8" s="149"/>
      <c r="K8" s="149"/>
      <c r="L8" s="149"/>
      <c r="M8" s="149"/>
      <c r="N8" s="149"/>
      <c r="O8" s="149"/>
      <c r="P8" s="19" t="s">
        <v>15</v>
      </c>
    </row>
    <row r="9" spans="1:16" ht="14.25" customHeight="1">
      <c r="A9" s="16" t="s">
        <v>16</v>
      </c>
      <c r="B9" s="8"/>
      <c r="C9" s="15" t="s">
        <v>9</v>
      </c>
      <c r="D9" s="21" t="s">
        <v>16</v>
      </c>
      <c r="E9" s="22" t="s">
        <v>9</v>
      </c>
      <c r="F9" s="23" t="s">
        <v>17</v>
      </c>
      <c r="G9" s="24"/>
      <c r="H9" s="25"/>
      <c r="I9" s="8"/>
      <c r="J9" s="8"/>
      <c r="K9" s="12" t="b">
        <v>1</v>
      </c>
      <c r="L9" s="8"/>
      <c r="M9" s="8"/>
      <c r="N9" s="8"/>
      <c r="O9" s="8"/>
      <c r="P9" s="26"/>
    </row>
    <row r="10" spans="1:16" ht="17.25" customHeight="1">
      <c r="A10" s="16" t="s">
        <v>18</v>
      </c>
      <c r="B10" s="27"/>
      <c r="C10" s="15" t="s">
        <v>9</v>
      </c>
      <c r="D10" s="21" t="s">
        <v>18</v>
      </c>
      <c r="E10" s="22" t="s">
        <v>9</v>
      </c>
      <c r="F10" s="28" t="str">
        <f>IF(Титульный!C6="","Не определено",LEFT(Титульный!C6,4))</f>
        <v>2024</v>
      </c>
      <c r="G10" s="29"/>
      <c r="H10" s="25"/>
      <c r="I10" s="27"/>
      <c r="J10" s="27"/>
      <c r="K10" s="12" t="b">
        <v>1</v>
      </c>
      <c r="L10" s="27"/>
      <c r="M10" s="27"/>
      <c r="N10" s="27"/>
      <c r="O10" s="27"/>
      <c r="P10" s="30"/>
    </row>
    <row r="11" spans="1:16" ht="15" customHeight="1">
      <c r="A11" s="149"/>
      <c r="B11" s="149"/>
      <c r="C11" s="149"/>
      <c r="D11" s="150"/>
      <c r="E11" s="151"/>
      <c r="F11" s="152" t="s">
        <v>19</v>
      </c>
      <c r="G11" s="153"/>
      <c r="H11" s="154"/>
      <c r="I11" s="149"/>
      <c r="J11" s="149"/>
      <c r="K11" s="149"/>
      <c r="L11" s="149"/>
      <c r="M11" s="149"/>
      <c r="N11" s="149"/>
      <c r="O11" s="149"/>
      <c r="P11" s="31"/>
    </row>
    <row r="12" spans="1:16" ht="24.75" customHeight="1">
      <c r="A12" s="16" t="s">
        <v>19</v>
      </c>
      <c r="B12" s="27"/>
      <c r="C12" s="15" t="s">
        <v>9</v>
      </c>
      <c r="D12" s="21" t="s">
        <v>19</v>
      </c>
      <c r="E12" s="22" t="s">
        <v>9</v>
      </c>
      <c r="F12" s="28" t="str">
        <f>Титульный!C4</f>
        <v>МУП г. Горячий Ключ "Водоканал" ИНН: 2305028371, КПП: 230501001</v>
      </c>
      <c r="G12" s="29"/>
      <c r="H12" s="25"/>
      <c r="I12" s="27"/>
      <c r="J12" s="27"/>
      <c r="K12" s="12" t="b">
        <v>1</v>
      </c>
      <c r="L12" s="27"/>
      <c r="M12" s="27"/>
      <c r="N12" s="27"/>
      <c r="O12" s="27"/>
      <c r="P12" s="30"/>
    </row>
    <row r="13" spans="1:16" ht="12.75" customHeight="1">
      <c r="A13" s="16" t="s">
        <v>20</v>
      </c>
      <c r="B13" s="27"/>
      <c r="C13" s="15" t="s">
        <v>9</v>
      </c>
      <c r="D13" s="21" t="s">
        <v>20</v>
      </c>
      <c r="E13" s="22" t="s">
        <v>9</v>
      </c>
      <c r="F13" s="32" t="s">
        <v>21</v>
      </c>
      <c r="G13" s="24"/>
      <c r="H13" s="25"/>
      <c r="I13" s="27"/>
      <c r="J13" s="27"/>
      <c r="K13" s="12" t="b">
        <v>1</v>
      </c>
      <c r="L13" s="27"/>
      <c r="M13" s="27"/>
      <c r="N13" s="27"/>
      <c r="O13" s="27"/>
      <c r="P13" s="26"/>
    </row>
    <row r="14" spans="1:16" ht="12.75" hidden="1" customHeight="1">
      <c r="A14" s="16" t="s">
        <v>22</v>
      </c>
      <c r="B14" s="27"/>
      <c r="C14" s="15" t="s">
        <v>9</v>
      </c>
      <c r="D14" s="21" t="s">
        <v>22</v>
      </c>
      <c r="E14" s="22" t="s">
        <v>9</v>
      </c>
      <c r="F14" s="33"/>
      <c r="G14" s="24"/>
      <c r="H14" s="25"/>
      <c r="I14" s="27"/>
      <c r="J14" s="27"/>
      <c r="K14" s="12" t="b">
        <f>F13="да"</f>
        <v>0</v>
      </c>
      <c r="L14" s="27"/>
      <c r="M14" s="27"/>
      <c r="N14" s="27"/>
      <c r="O14" s="27"/>
      <c r="P14" s="34"/>
    </row>
    <row r="15" spans="1:16" ht="15" customHeight="1">
      <c r="A15" s="149"/>
      <c r="B15" s="149"/>
      <c r="C15" s="149"/>
      <c r="D15" s="150"/>
      <c r="E15" s="151"/>
      <c r="F15" s="152" t="s">
        <v>23</v>
      </c>
      <c r="G15" s="153"/>
      <c r="H15" s="154"/>
      <c r="I15" s="149"/>
      <c r="J15" s="149"/>
      <c r="K15" s="149"/>
      <c r="L15" s="149"/>
      <c r="M15" s="149"/>
      <c r="N15" s="149"/>
      <c r="O15" s="149"/>
      <c r="P15" s="31"/>
    </row>
    <row r="16" spans="1:16" ht="12.75" customHeight="1">
      <c r="A16" s="16" t="s">
        <v>24</v>
      </c>
      <c r="B16" s="27"/>
      <c r="C16" s="15" t="s">
        <v>9</v>
      </c>
      <c r="D16" s="35" t="s">
        <v>24</v>
      </c>
      <c r="E16" s="22" t="s">
        <v>9</v>
      </c>
      <c r="F16" s="36" t="s">
        <v>25</v>
      </c>
      <c r="G16" s="24"/>
      <c r="H16" s="25"/>
      <c r="I16" s="27"/>
      <c r="J16" s="27"/>
      <c r="K16" s="12" t="b">
        <v>1</v>
      </c>
      <c r="L16" s="27"/>
      <c r="M16" s="27"/>
      <c r="N16" s="27"/>
      <c r="O16" s="27"/>
      <c r="P16" s="26"/>
    </row>
    <row r="17" spans="1:16" ht="12.75" customHeight="1">
      <c r="A17" s="16" t="s">
        <v>26</v>
      </c>
      <c r="B17" s="27"/>
      <c r="C17" s="15" t="s">
        <v>9</v>
      </c>
      <c r="D17" s="37" t="s">
        <v>26</v>
      </c>
      <c r="E17" s="22" t="s">
        <v>9</v>
      </c>
      <c r="F17" s="32" t="s">
        <v>27</v>
      </c>
      <c r="G17" s="24"/>
      <c r="H17" s="25"/>
      <c r="I17" s="27"/>
      <c r="J17" s="27"/>
      <c r="K17" s="12" t="b">
        <f t="shared" ref="K17:K22" si="0">F$16="да"</f>
        <v>1</v>
      </c>
      <c r="L17" s="27"/>
      <c r="M17" s="27"/>
      <c r="N17" s="27"/>
      <c r="O17" s="27"/>
      <c r="P17" s="26"/>
    </row>
    <row r="18" spans="1:16" ht="12.75" customHeight="1">
      <c r="A18" s="16" t="s">
        <v>28</v>
      </c>
      <c r="B18" s="8"/>
      <c r="C18" s="15" t="s">
        <v>9</v>
      </c>
      <c r="D18" s="37" t="s">
        <v>28</v>
      </c>
      <c r="E18" s="22" t="s">
        <v>9</v>
      </c>
      <c r="F18" s="32" t="s">
        <v>21</v>
      </c>
      <c r="G18" s="24"/>
      <c r="H18" s="25"/>
      <c r="I18" s="8"/>
      <c r="J18" s="8"/>
      <c r="K18" s="12" t="b">
        <f t="shared" si="0"/>
        <v>1</v>
      </c>
      <c r="L18" s="8"/>
      <c r="M18" s="8"/>
      <c r="N18" s="8"/>
      <c r="O18" s="8"/>
      <c r="P18" s="26"/>
    </row>
    <row r="19" spans="1:16" ht="12.75" customHeight="1">
      <c r="A19" s="16" t="s">
        <v>29</v>
      </c>
      <c r="B19" s="8"/>
      <c r="C19" s="15" t="s">
        <v>9</v>
      </c>
      <c r="D19" s="37" t="s">
        <v>29</v>
      </c>
      <c r="E19" s="22" t="s">
        <v>9</v>
      </c>
      <c r="F19" s="32" t="s">
        <v>25</v>
      </c>
      <c r="G19" s="24"/>
      <c r="H19" s="25"/>
      <c r="I19" s="8"/>
      <c r="J19" s="8"/>
      <c r="K19" s="12" t="b">
        <f t="shared" si="0"/>
        <v>1</v>
      </c>
      <c r="L19" s="8"/>
      <c r="M19" s="8"/>
      <c r="N19" s="8"/>
      <c r="O19" s="8"/>
      <c r="P19" s="26"/>
    </row>
    <row r="20" spans="1:16" ht="12.75" customHeight="1">
      <c r="A20" s="16" t="s">
        <v>30</v>
      </c>
      <c r="B20" s="8"/>
      <c r="C20" s="15" t="s">
        <v>9</v>
      </c>
      <c r="D20" s="37" t="s">
        <v>30</v>
      </c>
      <c r="E20" s="22" t="s">
        <v>9</v>
      </c>
      <c r="F20" s="32" t="s">
        <v>25</v>
      </c>
      <c r="G20" s="24"/>
      <c r="H20" s="25"/>
      <c r="I20" s="8"/>
      <c r="J20" s="8"/>
      <c r="K20" s="12" t="b">
        <f t="shared" si="0"/>
        <v>1</v>
      </c>
      <c r="L20" s="8"/>
      <c r="M20" s="8"/>
      <c r="N20" s="8"/>
      <c r="O20" s="8"/>
      <c r="P20" s="26"/>
    </row>
    <row r="21" spans="1:16" ht="12.75" customHeight="1">
      <c r="A21" s="16" t="s">
        <v>31</v>
      </c>
      <c r="B21" s="8"/>
      <c r="C21" s="15" t="s">
        <v>9</v>
      </c>
      <c r="D21" s="37" t="s">
        <v>31</v>
      </c>
      <c r="E21" s="22" t="s">
        <v>9</v>
      </c>
      <c r="F21" s="32" t="s">
        <v>21</v>
      </c>
      <c r="G21" s="24"/>
      <c r="H21" s="25"/>
      <c r="I21" s="8"/>
      <c r="J21" s="8"/>
      <c r="K21" s="12" t="b">
        <f t="shared" si="0"/>
        <v>1</v>
      </c>
      <c r="L21" s="8"/>
      <c r="M21" s="8"/>
      <c r="N21" s="8"/>
      <c r="O21" s="8"/>
      <c r="P21" s="26"/>
    </row>
    <row r="22" spans="1:16" ht="12.75" customHeight="1">
      <c r="A22" s="16" t="s">
        <v>32</v>
      </c>
      <c r="B22" s="8"/>
      <c r="C22" s="15" t="s">
        <v>9</v>
      </c>
      <c r="D22" s="37" t="s">
        <v>32</v>
      </c>
      <c r="E22" s="22" t="s">
        <v>9</v>
      </c>
      <c r="F22" s="32" t="s">
        <v>21</v>
      </c>
      <c r="G22" s="24"/>
      <c r="H22" s="25"/>
      <c r="I22" s="8"/>
      <c r="J22" s="8"/>
      <c r="K22" s="12" t="b">
        <f t="shared" si="0"/>
        <v>1</v>
      </c>
      <c r="L22" s="8"/>
      <c r="M22" s="8"/>
      <c r="N22" s="8"/>
      <c r="O22" s="8"/>
      <c r="P22" s="26"/>
    </row>
    <row r="23" spans="1:16" ht="12.75" customHeight="1">
      <c r="A23" s="16" t="s">
        <v>33</v>
      </c>
      <c r="B23" s="27"/>
      <c r="C23" s="15" t="s">
        <v>9</v>
      </c>
      <c r="D23" s="35" t="s">
        <v>33</v>
      </c>
      <c r="E23" s="22" t="s">
        <v>9</v>
      </c>
      <c r="F23" s="36" t="s">
        <v>25</v>
      </c>
      <c r="G23" s="24"/>
      <c r="H23" s="25"/>
      <c r="I23" s="27"/>
      <c r="J23" s="27"/>
      <c r="K23" s="12" t="b">
        <v>1</v>
      </c>
      <c r="L23" s="27"/>
      <c r="M23" s="27"/>
      <c r="N23" s="27"/>
      <c r="O23" s="27"/>
      <c r="P23" s="26"/>
    </row>
    <row r="24" spans="1:16" ht="12.75" customHeight="1">
      <c r="A24" s="16" t="s">
        <v>34</v>
      </c>
      <c r="B24" s="8"/>
      <c r="C24" s="15" t="s">
        <v>9</v>
      </c>
      <c r="D24" s="37" t="s">
        <v>34</v>
      </c>
      <c r="E24" s="22" t="s">
        <v>9</v>
      </c>
      <c r="F24" s="32" t="s">
        <v>21</v>
      </c>
      <c r="G24" s="24"/>
      <c r="H24" s="25"/>
      <c r="I24" s="8"/>
      <c r="J24" s="8"/>
      <c r="K24" s="12" t="b">
        <f>F$23="да"</f>
        <v>1</v>
      </c>
      <c r="L24" s="8"/>
      <c r="M24" s="8"/>
      <c r="N24" s="8"/>
      <c r="O24" s="8"/>
      <c r="P24" s="26"/>
    </row>
    <row r="25" spans="1:16" ht="12.75" customHeight="1">
      <c r="A25" s="16" t="s">
        <v>35</v>
      </c>
      <c r="B25" s="8"/>
      <c r="C25" s="15" t="s">
        <v>9</v>
      </c>
      <c r="D25" s="37" t="s">
        <v>35</v>
      </c>
      <c r="E25" s="22" t="s">
        <v>9</v>
      </c>
      <c r="F25" s="32" t="s">
        <v>25</v>
      </c>
      <c r="G25" s="24"/>
      <c r="H25" s="25"/>
      <c r="I25" s="8"/>
      <c r="J25" s="8"/>
      <c r="K25" s="12" t="b">
        <f>F$23="да"</f>
        <v>1</v>
      </c>
      <c r="L25" s="8"/>
      <c r="M25" s="8"/>
      <c r="N25" s="8"/>
      <c r="O25" s="8"/>
      <c r="P25" s="26"/>
    </row>
    <row r="26" spans="1:16" ht="12.75" customHeight="1">
      <c r="A26" s="16" t="s">
        <v>36</v>
      </c>
      <c r="B26" s="8"/>
      <c r="C26" s="15" t="s">
        <v>9</v>
      </c>
      <c r="D26" s="37" t="s">
        <v>36</v>
      </c>
      <c r="E26" s="22" t="s">
        <v>9</v>
      </c>
      <c r="F26" s="32" t="s">
        <v>25</v>
      </c>
      <c r="G26" s="24"/>
      <c r="H26" s="25"/>
      <c r="I26" s="8"/>
      <c r="J26" s="8"/>
      <c r="K26" s="12" t="b">
        <f>F$23="да"</f>
        <v>1</v>
      </c>
      <c r="L26" s="8"/>
      <c r="M26" s="8"/>
      <c r="N26" s="8"/>
      <c r="O26" s="8"/>
      <c r="P26" s="26"/>
    </row>
    <row r="27" spans="1:16" ht="12.75" customHeight="1">
      <c r="A27" s="16" t="s">
        <v>37</v>
      </c>
      <c r="B27" s="8"/>
      <c r="C27" s="15" t="s">
        <v>9</v>
      </c>
      <c r="D27" s="37" t="s">
        <v>37</v>
      </c>
      <c r="E27" s="22" t="s">
        <v>9</v>
      </c>
      <c r="F27" s="32" t="s">
        <v>21</v>
      </c>
      <c r="G27" s="24"/>
      <c r="H27" s="25"/>
      <c r="I27" s="8"/>
      <c r="J27" s="8"/>
      <c r="K27" s="12" t="b">
        <f>F$23="да"</f>
        <v>1</v>
      </c>
      <c r="L27" s="8"/>
      <c r="M27" s="8"/>
      <c r="N27" s="8"/>
      <c r="O27" s="8"/>
      <c r="P27" s="26"/>
    </row>
    <row r="28" spans="1:16" ht="12.75" customHeight="1">
      <c r="A28" s="16" t="s">
        <v>38</v>
      </c>
      <c r="B28" s="8"/>
      <c r="C28" s="15" t="s">
        <v>9</v>
      </c>
      <c r="D28" s="37" t="s">
        <v>38</v>
      </c>
      <c r="E28" s="22" t="s">
        <v>9</v>
      </c>
      <c r="F28" s="32" t="s">
        <v>21</v>
      </c>
      <c r="G28" s="24"/>
      <c r="H28" s="25"/>
      <c r="I28" s="8"/>
      <c r="J28" s="8"/>
      <c r="K28" s="12" t="b">
        <f>F$23="да"</f>
        <v>1</v>
      </c>
      <c r="L28" s="8"/>
      <c r="M28" s="8"/>
      <c r="N28" s="8"/>
      <c r="O28" s="8"/>
      <c r="P28" s="26"/>
    </row>
    <row r="29" spans="1:16" ht="12.75" customHeight="1">
      <c r="A29" s="16" t="s">
        <v>39</v>
      </c>
      <c r="B29" s="27"/>
      <c r="C29" s="15" t="s">
        <v>9</v>
      </c>
      <c r="D29" s="35" t="s">
        <v>39</v>
      </c>
      <c r="E29" s="22" t="s">
        <v>9</v>
      </c>
      <c r="F29" s="36" t="s">
        <v>21</v>
      </c>
      <c r="G29" s="24"/>
      <c r="H29" s="25"/>
      <c r="I29" s="27"/>
      <c r="J29" s="27"/>
      <c r="K29" s="12" t="b">
        <v>1</v>
      </c>
      <c r="L29" s="27"/>
      <c r="M29" s="27"/>
      <c r="N29" s="27"/>
      <c r="O29" s="27"/>
      <c r="P29" s="26"/>
    </row>
    <row r="30" spans="1:16" ht="15" customHeight="1">
      <c r="A30" s="149"/>
      <c r="B30" s="149"/>
      <c r="C30" s="149"/>
      <c r="D30" s="151"/>
      <c r="E30" s="151"/>
      <c r="F30" s="152" t="s">
        <v>40</v>
      </c>
      <c r="G30" s="153"/>
      <c r="H30" s="154"/>
      <c r="I30" s="149"/>
      <c r="J30" s="149"/>
      <c r="K30" s="149"/>
      <c r="L30" s="149"/>
      <c r="M30" s="149"/>
      <c r="N30" s="149"/>
      <c r="O30" s="149"/>
      <c r="P30" s="31"/>
    </row>
    <row r="31" spans="1:16" ht="12.75" customHeight="1">
      <c r="A31" s="16" t="s">
        <v>41</v>
      </c>
      <c r="B31" s="27"/>
      <c r="C31" s="15" t="s">
        <v>9</v>
      </c>
      <c r="D31" s="21" t="s">
        <v>41</v>
      </c>
      <c r="E31" s="22" t="s">
        <v>9</v>
      </c>
      <c r="F31" s="32" t="s">
        <v>42</v>
      </c>
      <c r="G31" s="24"/>
      <c r="H31" s="25"/>
      <c r="I31" s="27"/>
      <c r="J31" s="27"/>
      <c r="K31" s="12" t="b">
        <v>1</v>
      </c>
      <c r="L31" s="27"/>
      <c r="M31" s="27"/>
      <c r="N31" s="27"/>
      <c r="O31" s="27"/>
      <c r="P31" s="26"/>
    </row>
    <row r="32" spans="1:16" ht="12.75" customHeight="1">
      <c r="A32" s="16" t="s">
        <v>43</v>
      </c>
      <c r="B32" s="8"/>
      <c r="C32" s="15" t="s">
        <v>9</v>
      </c>
      <c r="D32" s="21" t="s">
        <v>43</v>
      </c>
      <c r="E32" s="22" t="s">
        <v>9</v>
      </c>
      <c r="F32" s="32" t="s">
        <v>42</v>
      </c>
      <c r="G32" s="24"/>
      <c r="H32" s="25"/>
      <c r="I32" s="8"/>
      <c r="J32" s="8"/>
      <c r="K32" s="12" t="b">
        <v>1</v>
      </c>
      <c r="L32" s="8"/>
      <c r="M32" s="8"/>
      <c r="N32" s="8"/>
      <c r="O32" s="8"/>
      <c r="P32" s="26"/>
    </row>
    <row r="33" spans="1:16" ht="15" customHeight="1">
      <c r="A33" s="149"/>
      <c r="B33" s="149"/>
      <c r="C33" s="149"/>
      <c r="D33" s="150"/>
      <c r="E33" s="151"/>
      <c r="F33" s="152" t="s">
        <v>44</v>
      </c>
      <c r="G33" s="153"/>
      <c r="H33" s="154"/>
      <c r="I33" s="149"/>
      <c r="J33" s="149"/>
      <c r="K33" s="149"/>
      <c r="L33" s="149"/>
      <c r="M33" s="149"/>
      <c r="N33" s="149"/>
      <c r="O33" s="149"/>
      <c r="P33" s="31"/>
    </row>
    <row r="34" spans="1:16" ht="12.75" customHeight="1">
      <c r="A34" s="16" t="s">
        <v>45</v>
      </c>
      <c r="B34" s="27"/>
      <c r="C34" s="15" t="s">
        <v>9</v>
      </c>
      <c r="D34" s="21" t="s">
        <v>45</v>
      </c>
      <c r="E34" s="22" t="s">
        <v>9</v>
      </c>
      <c r="F34" s="32" t="s">
        <v>46</v>
      </c>
      <c r="G34" s="24"/>
      <c r="H34" s="25"/>
      <c r="I34" s="27"/>
      <c r="J34" s="27"/>
      <c r="K34" s="12" t="b">
        <v>1</v>
      </c>
      <c r="L34" s="27"/>
      <c r="M34" s="27"/>
      <c r="N34" s="27"/>
      <c r="O34" s="27"/>
      <c r="P34" s="26"/>
    </row>
    <row r="35" spans="1:16" ht="12.75" customHeight="1">
      <c r="A35" s="16" t="s">
        <v>47</v>
      </c>
      <c r="B35" s="27"/>
      <c r="C35" s="15" t="s">
        <v>9</v>
      </c>
      <c r="D35" s="21" t="s">
        <v>47</v>
      </c>
      <c r="E35" s="22" t="s">
        <v>9</v>
      </c>
      <c r="F35" s="38" t="s">
        <v>48</v>
      </c>
      <c r="G35" s="24"/>
      <c r="H35" s="25"/>
      <c r="I35" s="27"/>
      <c r="J35" s="27"/>
      <c r="K35" s="12" t="b">
        <v>1</v>
      </c>
      <c r="L35" s="27"/>
      <c r="M35" s="27"/>
      <c r="N35" s="27"/>
      <c r="O35" s="27"/>
      <c r="P35" s="26"/>
    </row>
    <row r="36" spans="1:16" ht="12.75" customHeight="1">
      <c r="A36" s="16" t="s">
        <v>49</v>
      </c>
      <c r="B36" s="27"/>
      <c r="C36" s="15" t="s">
        <v>9</v>
      </c>
      <c r="D36" s="21" t="s">
        <v>49</v>
      </c>
      <c r="E36" s="22" t="s">
        <v>9</v>
      </c>
      <c r="F36" s="38" t="s">
        <v>50</v>
      </c>
      <c r="G36" s="24"/>
      <c r="H36" s="25"/>
      <c r="I36" s="27"/>
      <c r="J36" s="27"/>
      <c r="K36" s="12" t="b">
        <v>1</v>
      </c>
      <c r="L36" s="27"/>
      <c r="M36" s="27"/>
      <c r="N36" s="27"/>
      <c r="O36" s="27"/>
      <c r="P36" s="26"/>
    </row>
    <row r="37" spans="1:16" ht="15" customHeight="1">
      <c r="A37" s="149"/>
      <c r="B37" s="149"/>
      <c r="C37" s="149"/>
      <c r="D37" s="150"/>
      <c r="E37" s="151"/>
      <c r="F37" s="152" t="s">
        <v>51</v>
      </c>
      <c r="G37" s="153"/>
      <c r="H37" s="154"/>
      <c r="I37" s="149"/>
      <c r="J37" s="149"/>
      <c r="K37" s="149"/>
      <c r="L37" s="149"/>
      <c r="M37" s="149"/>
      <c r="N37" s="149"/>
      <c r="O37" s="149"/>
      <c r="P37" s="31"/>
    </row>
    <row r="38" spans="1:16" ht="12.75" customHeight="1">
      <c r="A38" s="16" t="s">
        <v>52</v>
      </c>
      <c r="B38" s="27"/>
      <c r="C38" s="15" t="s">
        <v>9</v>
      </c>
      <c r="D38" s="21" t="s">
        <v>52</v>
      </c>
      <c r="E38" s="22" t="s">
        <v>9</v>
      </c>
      <c r="F38" s="32" t="s">
        <v>53</v>
      </c>
      <c r="G38" s="24"/>
      <c r="H38" s="25"/>
      <c r="I38" s="27"/>
      <c r="J38" s="27"/>
      <c r="K38" s="12" t="b">
        <v>1</v>
      </c>
      <c r="L38" s="27"/>
      <c r="M38" s="27"/>
      <c r="N38" s="27"/>
      <c r="O38" s="27"/>
      <c r="P38" s="26"/>
    </row>
    <row r="39" spans="1:16" ht="12.75" customHeight="1">
      <c r="A39" s="16" t="s">
        <v>54</v>
      </c>
      <c r="B39" s="27"/>
      <c r="C39" s="15" t="s">
        <v>9</v>
      </c>
      <c r="D39" s="21" t="s">
        <v>54</v>
      </c>
      <c r="E39" s="22" t="s">
        <v>9</v>
      </c>
      <c r="F39" s="38" t="s">
        <v>55</v>
      </c>
      <c r="G39" s="24"/>
      <c r="H39" s="25"/>
      <c r="I39" s="27"/>
      <c r="J39" s="27"/>
      <c r="K39" s="12" t="b">
        <v>1</v>
      </c>
      <c r="L39" s="27"/>
      <c r="M39" s="27"/>
      <c r="N39" s="27"/>
      <c r="O39" s="27"/>
      <c r="P39" s="26"/>
    </row>
    <row r="40" spans="1:16" ht="15.75" customHeight="1">
      <c r="A40" s="149"/>
      <c r="B40" s="149"/>
      <c r="C40" s="149"/>
      <c r="D40" s="150"/>
      <c r="E40" s="151"/>
      <c r="F40" s="152" t="s">
        <v>56</v>
      </c>
      <c r="G40" s="153"/>
      <c r="H40" s="154"/>
      <c r="I40" s="149"/>
      <c r="J40" s="149"/>
      <c r="K40" s="149"/>
      <c r="L40" s="149"/>
      <c r="M40" s="149"/>
      <c r="N40" s="149"/>
      <c r="O40" s="149"/>
      <c r="P40" s="31"/>
    </row>
    <row r="41" spans="1:16" ht="12.75" customHeight="1">
      <c r="A41" s="16" t="s">
        <v>57</v>
      </c>
      <c r="B41" s="27"/>
      <c r="C41" s="15" t="s">
        <v>9</v>
      </c>
      <c r="D41" s="21" t="s">
        <v>57</v>
      </c>
      <c r="E41" s="22" t="s">
        <v>9</v>
      </c>
      <c r="F41" s="32" t="s">
        <v>58</v>
      </c>
      <c r="G41" s="24"/>
      <c r="H41" s="25"/>
      <c r="I41" s="27"/>
      <c r="J41" s="27"/>
      <c r="K41" s="12" t="b">
        <v>1</v>
      </c>
      <c r="L41" s="27"/>
      <c r="M41" s="27"/>
      <c r="N41" s="27"/>
      <c r="O41" s="27"/>
      <c r="P41" s="26"/>
    </row>
    <row r="42" spans="1:16" ht="12.75" customHeight="1">
      <c r="A42" s="16" t="s">
        <v>59</v>
      </c>
      <c r="B42" s="27"/>
      <c r="C42" s="15" t="s">
        <v>9</v>
      </c>
      <c r="D42" s="21" t="s">
        <v>59</v>
      </c>
      <c r="E42" s="22" t="s">
        <v>9</v>
      </c>
      <c r="F42" s="32" t="s">
        <v>53</v>
      </c>
      <c r="G42" s="24"/>
      <c r="H42" s="25"/>
      <c r="I42" s="27"/>
      <c r="J42" s="27"/>
      <c r="K42" s="12" t="b">
        <v>1</v>
      </c>
      <c r="L42" s="27"/>
      <c r="M42" s="27"/>
      <c r="N42" s="27"/>
      <c r="O42" s="27"/>
      <c r="P42" s="26"/>
    </row>
    <row r="43" spans="1:16" ht="12.75" customHeight="1">
      <c r="A43" s="16" t="s">
        <v>60</v>
      </c>
      <c r="B43" s="27"/>
      <c r="C43" s="15" t="s">
        <v>9</v>
      </c>
      <c r="D43" s="21" t="s">
        <v>60</v>
      </c>
      <c r="E43" s="22" t="s">
        <v>9</v>
      </c>
      <c r="F43" s="32" t="s">
        <v>55</v>
      </c>
      <c r="G43" s="24"/>
      <c r="H43" s="25"/>
      <c r="I43" s="27"/>
      <c r="J43" s="27"/>
      <c r="K43" s="12" t="b">
        <v>1</v>
      </c>
      <c r="L43" s="27"/>
      <c r="M43" s="27"/>
      <c r="N43" s="27"/>
      <c r="O43" s="27"/>
      <c r="P43" s="26"/>
    </row>
    <row r="44" spans="1:16" ht="12.75" customHeight="1">
      <c r="A44" s="16" t="s">
        <v>61</v>
      </c>
      <c r="B44" s="27"/>
      <c r="C44" s="15" t="s">
        <v>9</v>
      </c>
      <c r="D44" s="21" t="s">
        <v>61</v>
      </c>
      <c r="E44" s="22" t="s">
        <v>9</v>
      </c>
      <c r="F44" s="38" t="s">
        <v>62</v>
      </c>
      <c r="G44" s="24"/>
      <c r="H44" s="25"/>
      <c r="I44" s="27"/>
      <c r="J44" s="27"/>
      <c r="K44" s="12" t="b">
        <v>1</v>
      </c>
      <c r="L44" s="27"/>
      <c r="M44" s="27"/>
      <c r="N44" s="27"/>
      <c r="O44" s="27"/>
      <c r="P44" s="26"/>
    </row>
    <row r="45" spans="1:16" ht="15" customHeight="1">
      <c r="A45" s="149"/>
      <c r="B45" s="149"/>
      <c r="C45" s="149"/>
      <c r="D45" s="150"/>
      <c r="E45" s="151"/>
      <c r="F45" s="152" t="s">
        <v>63</v>
      </c>
      <c r="G45" s="153"/>
      <c r="H45" s="154"/>
      <c r="I45" s="149"/>
      <c r="J45" s="149"/>
      <c r="K45" s="149"/>
      <c r="L45" s="149"/>
      <c r="M45" s="149"/>
      <c r="N45" s="149"/>
      <c r="O45" s="149"/>
      <c r="P45" s="31"/>
    </row>
    <row r="46" spans="1:16" ht="16.5" customHeight="1">
      <c r="A46" s="16" t="s">
        <v>64</v>
      </c>
      <c r="B46" s="8"/>
      <c r="C46" s="15" t="s">
        <v>9</v>
      </c>
      <c r="D46" s="21" t="s">
        <v>64</v>
      </c>
      <c r="E46" s="22" t="s">
        <v>9</v>
      </c>
      <c r="F46" s="155" t="s">
        <v>65</v>
      </c>
      <c r="G46" s="24"/>
      <c r="H46" s="25"/>
      <c r="I46" s="8"/>
      <c r="J46" s="8"/>
      <c r="K46" s="12" t="b">
        <v>1</v>
      </c>
      <c r="L46" s="8"/>
      <c r="M46" s="8"/>
      <c r="N46" s="8"/>
      <c r="O46" s="8"/>
      <c r="P46" s="26"/>
    </row>
    <row r="47" spans="1:16" ht="12.75" customHeight="1">
      <c r="A47" s="16" t="s">
        <v>66</v>
      </c>
      <c r="B47" s="27"/>
      <c r="C47" s="15" t="s">
        <v>9</v>
      </c>
      <c r="D47" s="21" t="s">
        <v>66</v>
      </c>
      <c r="E47" s="22" t="s">
        <v>9</v>
      </c>
      <c r="F47" s="156" t="s">
        <v>67</v>
      </c>
      <c r="G47" s="24"/>
      <c r="H47" s="25"/>
      <c r="I47" s="27"/>
      <c r="J47" s="27"/>
      <c r="K47" s="12" t="b">
        <v>1</v>
      </c>
      <c r="L47" s="27"/>
      <c r="M47" s="27"/>
      <c r="N47" s="27"/>
      <c r="O47" s="27"/>
      <c r="P47" s="26"/>
    </row>
    <row r="48" spans="1:16" ht="16.5" customHeight="1">
      <c r="A48" s="16" t="s">
        <v>68</v>
      </c>
      <c r="B48" s="8"/>
      <c r="C48" s="15" t="s">
        <v>9</v>
      </c>
      <c r="D48" s="39" t="s">
        <v>68</v>
      </c>
      <c r="E48" s="22" t="s">
        <v>9</v>
      </c>
      <c r="F48" s="155" t="s">
        <v>69</v>
      </c>
      <c r="G48" s="24"/>
      <c r="H48" s="25"/>
      <c r="I48" s="8"/>
      <c r="J48" s="8"/>
      <c r="K48" s="12" t="b">
        <v>1</v>
      </c>
      <c r="L48" s="8"/>
      <c r="M48" s="8"/>
      <c r="N48" s="8"/>
      <c r="O48" s="8"/>
      <c r="P48" s="26"/>
    </row>
    <row r="49" spans="1:16" ht="21" customHeight="1">
      <c r="A49" s="149"/>
      <c r="B49" s="149"/>
      <c r="C49" s="149"/>
      <c r="D49" t="s">
        <v>9</v>
      </c>
      <c r="E49" s="149"/>
      <c r="F49" s="149"/>
      <c r="G49" s="7"/>
      <c r="H49" s="149"/>
      <c r="I49" s="149"/>
      <c r="J49" s="149"/>
      <c r="K49" s="149"/>
      <c r="L49" s="149"/>
      <c r="M49" s="149"/>
      <c r="N49" s="149"/>
      <c r="O49" s="149"/>
      <c r="P49" s="8"/>
    </row>
    <row r="50" spans="1:16" ht="18" customHeight="1">
      <c r="A50" s="149"/>
      <c r="B50" s="149"/>
      <c r="C50" s="149"/>
      <c r="D50" t="s">
        <v>9</v>
      </c>
      <c r="E50" s="149"/>
      <c r="F50" s="149"/>
      <c r="G50" s="7"/>
      <c r="H50" s="149"/>
      <c r="I50" s="149"/>
      <c r="J50" s="149"/>
      <c r="K50" s="149"/>
      <c r="L50" s="149"/>
      <c r="M50" s="149"/>
      <c r="N50" s="149"/>
      <c r="O50" s="149"/>
      <c r="P50" s="8"/>
    </row>
    <row r="51" spans="1:16" ht="18" customHeight="1">
      <c r="A51" s="149"/>
      <c r="B51" s="149"/>
      <c r="C51" s="149"/>
      <c r="D51" t="s">
        <v>9</v>
      </c>
      <c r="E51" s="149"/>
      <c r="F51" s="149"/>
      <c r="G51" s="7"/>
      <c r="H51" s="149"/>
      <c r="I51" s="149"/>
      <c r="J51" s="149"/>
      <c r="K51" s="149"/>
      <c r="L51" s="149"/>
      <c r="M51" s="149"/>
      <c r="N51" s="149"/>
      <c r="O51" s="149"/>
      <c r="P51" s="8"/>
    </row>
    <row r="52" spans="1:16" ht="15" customHeight="1">
      <c r="A52" s="149"/>
      <c r="B52" s="149"/>
      <c r="C52" s="149"/>
      <c r="D52" s="149"/>
      <c r="E52" s="149"/>
      <c r="F52" s="149"/>
      <c r="G52" s="7"/>
      <c r="H52" s="149"/>
      <c r="I52" s="149"/>
      <c r="J52" s="149"/>
      <c r="K52" s="149"/>
      <c r="L52" s="149"/>
      <c r="M52" s="149"/>
      <c r="N52" s="149"/>
      <c r="O52" s="149"/>
      <c r="P52" s="8"/>
    </row>
    <row r="53" spans="1:16" ht="15" hidden="1" customHeight="1">
      <c r="A53" s="149"/>
      <c r="B53" s="149"/>
      <c r="C53" s="149"/>
      <c r="D53" s="149"/>
      <c r="E53" s="149"/>
      <c r="F53" s="12" t="b">
        <v>1</v>
      </c>
      <c r="G53" s="40"/>
      <c r="H53" s="149"/>
      <c r="I53" s="149"/>
      <c r="J53" s="149"/>
      <c r="K53" s="149"/>
      <c r="L53" s="149"/>
      <c r="M53" s="149"/>
      <c r="N53" s="149"/>
      <c r="O53" s="149"/>
      <c r="P53" s="12" t="b">
        <v>1</v>
      </c>
    </row>
    <row r="54" spans="1:16" ht="15" customHeight="1">
      <c r="A54" s="149"/>
      <c r="B54" s="149"/>
      <c r="C54" s="149"/>
      <c r="D54" s="149"/>
      <c r="E54" s="149"/>
      <c r="F54" s="149"/>
      <c r="G54" s="7"/>
      <c r="H54" s="149"/>
      <c r="I54" s="149"/>
      <c r="J54" s="149"/>
      <c r="K54" s="149"/>
      <c r="L54" s="149"/>
      <c r="M54" s="149"/>
      <c r="N54" s="149"/>
      <c r="O54" s="149"/>
      <c r="P54" s="8"/>
    </row>
    <row r="55" spans="1:16" ht="15" customHeight="1">
      <c r="A55" s="149"/>
      <c r="B55" s="149"/>
      <c r="C55" s="149"/>
      <c r="D55" s="149"/>
      <c r="E55" s="149"/>
      <c r="F55" s="149"/>
      <c r="G55" s="7"/>
      <c r="H55" s="149"/>
      <c r="I55" s="149"/>
      <c r="J55" s="149"/>
      <c r="K55" s="149"/>
      <c r="L55" s="149"/>
      <c r="M55" s="149"/>
      <c r="N55" s="149"/>
      <c r="O55" s="149"/>
      <c r="P55" s="8"/>
    </row>
    <row r="56" spans="1:16" ht="15" customHeight="1">
      <c r="A56" s="149"/>
      <c r="B56" s="149"/>
      <c r="C56" s="149"/>
      <c r="D56" s="149"/>
      <c r="E56" s="149"/>
      <c r="F56" s="149"/>
      <c r="G56" s="7"/>
      <c r="H56" s="149"/>
      <c r="I56" s="149"/>
      <c r="J56" s="149"/>
      <c r="K56" s="149"/>
      <c r="L56" s="149"/>
      <c r="M56" s="149"/>
      <c r="N56" s="149"/>
      <c r="O56" s="149"/>
      <c r="P56" s="8"/>
    </row>
    <row r="57" spans="1:16" ht="15" customHeight="1">
      <c r="A57" s="149"/>
      <c r="B57" s="149"/>
      <c r="C57" s="149"/>
      <c r="D57" s="149"/>
      <c r="E57" s="149"/>
      <c r="F57" s="149"/>
      <c r="G57" s="7"/>
      <c r="H57" s="149"/>
      <c r="I57" s="149"/>
      <c r="J57" s="149"/>
      <c r="K57" s="149"/>
      <c r="L57" s="149"/>
      <c r="M57" s="149"/>
      <c r="N57" s="149"/>
      <c r="O57" s="149"/>
      <c r="P57" s="8"/>
    </row>
    <row r="58" spans="1:16" ht="15" customHeight="1">
      <c r="A58" s="149"/>
      <c r="B58" s="149"/>
      <c r="C58" s="149"/>
      <c r="D58" s="149"/>
      <c r="E58" s="149"/>
      <c r="F58" s="149"/>
      <c r="G58" s="7"/>
      <c r="H58" s="149"/>
      <c r="I58" s="149"/>
      <c r="J58" s="149"/>
      <c r="K58" s="149"/>
      <c r="L58" s="149"/>
      <c r="M58" s="149"/>
      <c r="N58" s="149"/>
      <c r="O58" s="149"/>
      <c r="P58" s="8"/>
    </row>
    <row r="59" spans="1:16" ht="15" customHeight="1">
      <c r="A59" s="149"/>
      <c r="B59" s="149"/>
      <c r="C59" s="149"/>
      <c r="D59" s="149"/>
      <c r="E59" s="149"/>
      <c r="F59" s="149"/>
      <c r="G59" s="7"/>
      <c r="H59" s="149"/>
      <c r="I59" s="149"/>
      <c r="J59" s="149"/>
      <c r="K59" s="149"/>
      <c r="L59" s="149"/>
      <c r="M59" s="149"/>
      <c r="N59" s="149"/>
      <c r="O59" s="149"/>
      <c r="P59" s="8"/>
    </row>
    <row r="60" spans="1:16" ht="14.25" hidden="1" customHeight="1">
      <c r="A60" s="16" t="s">
        <v>9</v>
      </c>
      <c r="B60" s="149"/>
      <c r="C60" s="15" t="s">
        <v>9</v>
      </c>
      <c r="D60" s="41"/>
      <c r="E60" s="42">
        <f>SUM(F60:I60)</f>
        <v>0</v>
      </c>
      <c r="F60" s="43"/>
      <c r="G60" s="44"/>
      <c r="H60" s="25"/>
      <c r="I60" s="149"/>
      <c r="J60" s="149"/>
      <c r="K60" s="12" t="b">
        <v>1</v>
      </c>
      <c r="L60" s="149"/>
      <c r="M60" s="149"/>
      <c r="N60" s="149"/>
      <c r="O60" s="149"/>
      <c r="P60" s="43"/>
    </row>
    <row r="61" spans="1:16" ht="15.75" hidden="1" customHeight="1">
      <c r="A61" s="149"/>
      <c r="B61" s="149"/>
      <c r="C61" s="149"/>
      <c r="D61" s="45" t="s">
        <v>9</v>
      </c>
      <c r="E61" s="46"/>
      <c r="F61" s="46"/>
      <c r="G61" s="47"/>
      <c r="H61" s="149"/>
      <c r="I61" s="149"/>
      <c r="J61" s="149"/>
      <c r="K61" s="149"/>
      <c r="L61" s="149"/>
      <c r="M61" s="149"/>
      <c r="N61" s="149"/>
      <c r="O61" s="149"/>
      <c r="P61" s="46"/>
    </row>
  </sheetData>
  <sheetProtection insertRows="0" deleteColumns="0" deleteRows="0" sort="0" autoFilter="0"/>
  <dataValidations count="30">
    <dataValidation type="list" allowBlank="1" showInputMessage="1" showErrorMessage="1" errorTitle="Ошибка" error="Выберите значение из списка" sqref="F13">
      <formula1>spisok_4</formula1>
    </dataValidation>
    <dataValidation type="list" allowBlank="1" showInputMessage="1" showErrorMessage="1" errorTitle="Ошибка" error="Выберите значение из списка" sqref="P13">
      <formula1>spisok_4</formula1>
    </dataValidation>
    <dataValidation type="list" allowBlank="1" showInputMessage="1" showErrorMessage="1" errorTitle="Ошибка" error="Выберите значение из списка" sqref="F16">
      <formula1>spisok_5</formula1>
    </dataValidation>
    <dataValidation type="list" allowBlank="1" showInputMessage="1" showErrorMessage="1" errorTitle="Ошибка" error="Выберите значение из списка" sqref="P16">
      <formula1>spisok_5</formula1>
    </dataValidation>
    <dataValidation type="list" allowBlank="1" showInputMessage="1" showErrorMessage="1" errorTitle="Ошибка" error="Выберите значение из списка" sqref="F23">
      <formula1>spisok_6</formula1>
    </dataValidation>
    <dataValidation type="list" allowBlank="1" showInputMessage="1" showErrorMessage="1" errorTitle="Ошибка" error="Выберите значение из списка" sqref="P23">
      <formula1>spisok_6</formula1>
    </dataValidation>
    <dataValidation type="list" allowBlank="1" showInputMessage="1" showErrorMessage="1" errorTitle="Ошибка" error="Выберите значение из списка" sqref="F29">
      <formula1>spisok_7</formula1>
    </dataValidation>
    <dataValidation type="list" allowBlank="1" showInputMessage="1" showErrorMessage="1" errorTitle="Ошибка" error="Выберите значение из списка" sqref="P29">
      <formula1>spisok_7</formula1>
    </dataValidation>
    <dataValidation type="list" allowBlank="1" showInputMessage="1" showErrorMessage="1" errorTitle="Ошибка" error="Выберите значение из списка" sqref="F17">
      <formula1>spisok_8</formula1>
    </dataValidation>
    <dataValidation type="list" allowBlank="1" showInputMessage="1" showErrorMessage="1" errorTitle="Ошибка" error="Выберите значение из списка" sqref="P17">
      <formula1>spisok_8</formula1>
    </dataValidation>
    <dataValidation type="list" allowBlank="1" showInputMessage="1" showErrorMessage="1" errorTitle="Ошибка" error="Выберите значение из списка" sqref="F18">
      <formula1>spisok_10</formula1>
    </dataValidation>
    <dataValidation type="list" allowBlank="1" showInputMessage="1" showErrorMessage="1" errorTitle="Ошибка" error="Выберите значение из списка" sqref="P18">
      <formula1>spisok_10</formula1>
    </dataValidation>
    <dataValidation type="list" allowBlank="1" showInputMessage="1" showErrorMessage="1" errorTitle="Ошибка" error="Выберите значение из списка" sqref="F19">
      <formula1>spisok_11</formula1>
    </dataValidation>
    <dataValidation type="list" allowBlank="1" showInputMessage="1" showErrorMessage="1" errorTitle="Ошибка" error="Выберите значение из списка" sqref="P19">
      <formula1>spisok_11</formula1>
    </dataValidation>
    <dataValidation type="list" allowBlank="1" showInputMessage="1" showErrorMessage="1" errorTitle="Ошибка" error="Выберите значение из списка" sqref="F20">
      <formula1>spisok_12</formula1>
    </dataValidation>
    <dataValidation type="list" allowBlank="1" showInputMessage="1" showErrorMessage="1" errorTitle="Ошибка" error="Выберите значение из списка" sqref="P20">
      <formula1>spisok_12</formula1>
    </dataValidation>
    <dataValidation type="list" allowBlank="1" showInputMessage="1" showErrorMessage="1" errorTitle="Ошибка" error="Выберите значение из списка" sqref="F21">
      <formula1>spisok_13</formula1>
    </dataValidation>
    <dataValidation type="list" allowBlank="1" showInputMessage="1" showErrorMessage="1" errorTitle="Ошибка" error="Выберите значение из списка" sqref="P21">
      <formula1>spisok_13</formula1>
    </dataValidation>
    <dataValidation type="list" allowBlank="1" showInputMessage="1" showErrorMessage="1" errorTitle="Ошибка" error="Выберите значение из списка" sqref="F22">
      <formula1>spisok_14</formula1>
    </dataValidation>
    <dataValidation type="list" allowBlank="1" showInputMessage="1" showErrorMessage="1" errorTitle="Ошибка" error="Выберите значение из списка" sqref="P22">
      <formula1>spisok_14</formula1>
    </dataValidation>
    <dataValidation type="list" allowBlank="1" showInputMessage="1" showErrorMessage="1" errorTitle="Ошибка" error="Выберите значение из списка" sqref="F24">
      <formula1>spisok_15</formula1>
    </dataValidation>
    <dataValidation type="list" allowBlank="1" showInputMessage="1" showErrorMessage="1" errorTitle="Ошибка" error="Выберите значение из списка" sqref="P24">
      <formula1>spisok_15</formula1>
    </dataValidation>
    <dataValidation type="list" allowBlank="1" showInputMessage="1" showErrorMessage="1" errorTitle="Ошибка" error="Выберите значение из списка" sqref="F25">
      <formula1>spisok_16</formula1>
    </dataValidation>
    <dataValidation type="list" allowBlank="1" showInputMessage="1" showErrorMessage="1" errorTitle="Ошибка" error="Выберите значение из списка" sqref="P25">
      <formula1>spisok_16</formula1>
    </dataValidation>
    <dataValidation type="list" allowBlank="1" showInputMessage="1" showErrorMessage="1" errorTitle="Ошибка" error="Выберите значение из списка" sqref="F26">
      <formula1>spisok_17</formula1>
    </dataValidation>
    <dataValidation type="list" allowBlank="1" showInputMessage="1" showErrorMessage="1" errorTitle="Ошибка" error="Выберите значение из списка" sqref="P26">
      <formula1>spisok_17</formula1>
    </dataValidation>
    <dataValidation type="list" allowBlank="1" showInputMessage="1" showErrorMessage="1" errorTitle="Ошибка" error="Выберите значение из списка" sqref="F27">
      <formula1>spisok_18</formula1>
    </dataValidation>
    <dataValidation type="list" allowBlank="1" showInputMessage="1" showErrorMessage="1" errorTitle="Ошибка" error="Выберите значение из списка" sqref="P27">
      <formula1>spisok_18</formula1>
    </dataValidation>
    <dataValidation type="list" allowBlank="1" showInputMessage="1" showErrorMessage="1" errorTitle="Ошибка" error="Выберите значение из списка" sqref="F28">
      <formula1>spisok_19</formula1>
    </dataValidation>
    <dataValidation type="list" allowBlank="1" showInputMessage="1" showErrorMessage="1" errorTitle="Ошибка" error="Выберите значение из списка" sqref="P28">
      <formula1>spisok_19</formula1>
    </dataValidation>
  </dataValidations>
  <hyperlinks>
    <hyperlink ref="F46" r:id="rId1"/>
    <hyperlink ref="F47" r:id="rId2" tooltip="Скачать документ"/>
    <hyperlink ref="F48" r:id="rId3"/>
  </hyperlinks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53"/>
  <sheetViews>
    <sheetView showGridLines="0" workbookViewId="0">
      <pane xSplit="8" ySplit="10" topLeftCell="I11" activePane="bottomRight" state="frozen"/>
      <selection pane="topRight" activeCell="I1" sqref="I1"/>
      <selection pane="bottomLeft" activeCell="A11" sqref="A11"/>
      <selection pane="bottomRight"/>
    </sheetView>
  </sheetViews>
  <sheetFormatPr defaultRowHeight="15" customHeight="1"/>
  <cols>
    <col min="1" max="1" width="12.28515625" hidden="1" customWidth="1"/>
    <col min="2" max="3" width="10.28515625" hidden="1"/>
    <col min="4" max="4" width="12.28515625" hidden="1" customWidth="1"/>
    <col min="5" max="5" width="4.28515625" customWidth="1"/>
    <col min="6" max="6" width="7.28515625" customWidth="1"/>
    <col min="7" max="7" width="68.5703125" customWidth="1"/>
    <col min="8" max="8" width="12.7109375" customWidth="1"/>
    <col min="9" max="10" width="16.7109375" customWidth="1"/>
    <col min="11" max="11" width="16.7109375" hidden="1" customWidth="1"/>
    <col min="12" max="12" width="21.42578125" hidden="1" customWidth="1"/>
    <col min="13" max="14" width="0" hidden="1" customWidth="1"/>
    <col min="15" max="15" width="13.7109375" customWidth="1"/>
    <col min="17" max="17" width="10.28515625" hidden="1"/>
    <col min="22" max="22" width="16.7109375" hidden="1" customWidth="1"/>
  </cols>
  <sheetData>
    <row r="1" spans="1:22" ht="15" hidden="1" customHeight="1">
      <c r="A1" s="149" t="s">
        <v>7</v>
      </c>
      <c r="B1" s="149"/>
      <c r="C1" s="149"/>
      <c r="D1" s="149"/>
      <c r="E1" s="149"/>
      <c r="F1" s="149"/>
      <c r="G1" s="149"/>
      <c r="H1" s="149"/>
      <c r="I1" s="149"/>
      <c r="J1" s="8"/>
      <c r="K1" s="27"/>
      <c r="L1" s="149"/>
      <c r="M1" s="57"/>
      <c r="N1" s="149"/>
      <c r="O1" s="149"/>
      <c r="P1" s="149"/>
      <c r="Q1" s="149"/>
      <c r="R1" s="149"/>
      <c r="S1" s="149"/>
      <c r="T1" s="149"/>
      <c r="U1" s="149"/>
      <c r="V1" s="61"/>
    </row>
    <row r="2" spans="1:22" ht="15.75" hidden="1" customHeight="1">
      <c r="A2" s="149"/>
      <c r="B2" s="149"/>
      <c r="C2" s="149"/>
      <c r="D2" s="149"/>
      <c r="E2" s="149"/>
      <c r="F2" s="149"/>
      <c r="G2" s="68"/>
      <c r="H2" s="149"/>
      <c r="I2" s="9" t="s">
        <v>93</v>
      </c>
      <c r="J2" s="9" t="s">
        <v>93</v>
      </c>
      <c r="K2" s="9" t="s">
        <v>93</v>
      </c>
      <c r="L2" s="149"/>
      <c r="N2" s="149"/>
      <c r="O2" s="149"/>
      <c r="P2" s="149"/>
      <c r="Q2" s="149"/>
      <c r="R2" s="149"/>
      <c r="S2" s="149"/>
      <c r="T2" s="149"/>
      <c r="U2" s="149"/>
      <c r="V2" s="10" t="s">
        <v>8</v>
      </c>
    </row>
    <row r="3" spans="1:22" ht="15.75" hidden="1" customHeight="1">
      <c r="A3" s="8"/>
      <c r="B3" s="8"/>
      <c r="C3" s="8"/>
      <c r="D3" s="8"/>
      <c r="E3" s="8"/>
      <c r="F3" s="8"/>
      <c r="G3" s="68"/>
      <c r="H3" s="8"/>
      <c r="I3" s="9" t="s">
        <v>94</v>
      </c>
      <c r="J3" s="9" t="s">
        <v>95</v>
      </c>
      <c r="K3" s="9" t="s">
        <v>96</v>
      </c>
      <c r="L3" s="149"/>
      <c r="N3" s="8"/>
      <c r="O3" s="8"/>
      <c r="P3" s="8"/>
      <c r="Q3" s="8"/>
      <c r="R3" s="8"/>
      <c r="S3" s="8"/>
      <c r="T3" s="8"/>
      <c r="U3" s="8"/>
      <c r="V3" s="10" t="s">
        <v>8</v>
      </c>
    </row>
    <row r="4" spans="1:22" ht="15" hidden="1" customHeight="1">
      <c r="A4" s="149"/>
      <c r="B4" s="149"/>
      <c r="C4" s="149"/>
      <c r="D4" s="149"/>
      <c r="E4" s="149"/>
      <c r="F4" s="149"/>
      <c r="G4" s="149"/>
      <c r="H4" s="149"/>
      <c r="I4" s="149"/>
      <c r="J4" s="8"/>
      <c r="K4" s="27"/>
      <c r="L4" s="149"/>
      <c r="M4" s="57"/>
      <c r="N4" s="149"/>
      <c r="O4" s="149"/>
      <c r="P4" s="149"/>
      <c r="Q4" s="149"/>
      <c r="R4" s="149"/>
      <c r="S4" s="149"/>
      <c r="T4" s="149"/>
      <c r="U4" s="149"/>
      <c r="V4" s="61"/>
    </row>
    <row r="5" spans="1:22" ht="15" customHeight="1">
      <c r="A5" s="149"/>
      <c r="B5" s="149"/>
      <c r="C5" s="149"/>
      <c r="D5" s="149"/>
      <c r="E5" s="149"/>
      <c r="F5" s="149"/>
      <c r="G5" s="149"/>
      <c r="H5" s="149"/>
      <c r="I5" s="149"/>
      <c r="J5" s="8"/>
      <c r="K5" s="27"/>
      <c r="L5" s="149"/>
      <c r="M5" s="57"/>
      <c r="N5" s="149"/>
      <c r="O5" s="149"/>
      <c r="P5" s="11" t="s">
        <v>9</v>
      </c>
      <c r="Q5" s="12" t="b">
        <f>'Общая информация'!F23="да"</f>
        <v>1</v>
      </c>
      <c r="R5" s="149"/>
      <c r="S5" s="149"/>
      <c r="T5" s="149"/>
      <c r="U5" s="149"/>
      <c r="V5" s="61"/>
    </row>
    <row r="6" spans="1:22" ht="12.75" customHeight="1">
      <c r="A6" s="149"/>
      <c r="B6" s="149"/>
      <c r="C6" s="149"/>
      <c r="D6" s="149"/>
      <c r="E6" s="149"/>
      <c r="F6" s="2" t="s">
        <v>301</v>
      </c>
      <c r="G6" s="2"/>
      <c r="H6" s="149"/>
      <c r="I6" s="149"/>
      <c r="J6" s="8"/>
      <c r="K6" s="27"/>
      <c r="L6" s="149"/>
      <c r="M6" s="57"/>
      <c r="N6" s="149"/>
      <c r="O6" s="149"/>
      <c r="P6" s="149"/>
      <c r="Q6" s="149"/>
      <c r="R6" s="149"/>
      <c r="S6" s="149"/>
      <c r="T6" s="149"/>
      <c r="U6" s="149"/>
      <c r="V6" s="61"/>
    </row>
    <row r="7" spans="1:22" ht="20.25" customHeight="1">
      <c r="A7" s="149"/>
      <c r="B7" s="149"/>
      <c r="C7" s="149"/>
      <c r="D7" s="149"/>
      <c r="E7" s="149"/>
      <c r="F7" s="13" t="str">
        <f>objectName</f>
        <v>МУП г. Горячий Ключ "Водоканал" ИНН: 2305028371, КПП: 230501001</v>
      </c>
      <c r="G7" s="149"/>
      <c r="H7" s="149"/>
      <c r="I7" s="149"/>
      <c r="J7" s="8"/>
      <c r="K7" s="27"/>
      <c r="L7" s="149"/>
      <c r="M7" s="57"/>
      <c r="N7" s="149"/>
      <c r="O7" s="149"/>
      <c r="P7" s="149"/>
      <c r="Q7" s="149"/>
      <c r="R7" s="149"/>
      <c r="S7" s="149"/>
      <c r="T7" s="149"/>
      <c r="U7" s="149"/>
      <c r="V7" s="61"/>
    </row>
    <row r="8" spans="1:22" ht="15" customHeight="1">
      <c r="A8" s="149"/>
      <c r="B8" s="149"/>
      <c r="C8" s="149"/>
      <c r="D8" s="149"/>
      <c r="E8" s="149"/>
      <c r="F8" s="14"/>
      <c r="G8" s="14"/>
      <c r="H8" s="149"/>
      <c r="I8" s="15" t="s">
        <v>9</v>
      </c>
      <c r="J8" s="15" t="s">
        <v>9</v>
      </c>
      <c r="K8" s="15" t="s">
        <v>9</v>
      </c>
      <c r="L8" s="149"/>
      <c r="M8" s="15"/>
      <c r="N8" s="149"/>
      <c r="O8" s="149"/>
      <c r="P8" s="149"/>
      <c r="Q8" s="149"/>
      <c r="R8" s="149"/>
      <c r="S8" s="149"/>
      <c r="T8" s="149"/>
      <c r="U8" s="149"/>
      <c r="V8" s="15" t="s">
        <v>9</v>
      </c>
    </row>
    <row r="9" spans="1:22" ht="29.25" customHeight="1">
      <c r="A9" s="149"/>
      <c r="B9" s="149"/>
      <c r="C9" s="149"/>
      <c r="D9" s="149"/>
      <c r="E9" s="149"/>
      <c r="F9" s="69" t="s">
        <v>72</v>
      </c>
      <c r="G9" s="70" t="s">
        <v>11</v>
      </c>
      <c r="H9" s="152" t="s">
        <v>98</v>
      </c>
      <c r="I9" s="52" t="str">
        <f>'Общая информация'!$F$10</f>
        <v>2024</v>
      </c>
      <c r="J9" s="52" t="str">
        <f>'Общая информация'!$F$10</f>
        <v>2024</v>
      </c>
      <c r="K9" s="52" t="str">
        <f>'Общая информация'!$F$10</f>
        <v>2024</v>
      </c>
      <c r="L9" s="71" t="s">
        <v>99</v>
      </c>
      <c r="M9" s="72"/>
      <c r="N9" s="25"/>
      <c r="O9" s="73" t="s">
        <v>100</v>
      </c>
      <c r="P9" s="149"/>
      <c r="Q9" s="149"/>
      <c r="R9" s="149"/>
      <c r="S9" s="149"/>
      <c r="T9" s="149"/>
      <c r="U9" s="149"/>
      <c r="V9" s="52" t="s">
        <v>85</v>
      </c>
    </row>
    <row r="10" spans="1:22" ht="29.25" customHeight="1">
      <c r="A10" s="8"/>
      <c r="B10" s="8"/>
      <c r="C10" s="8"/>
      <c r="D10" s="8"/>
      <c r="E10" s="8"/>
      <c r="F10" s="74" t="s">
        <v>72</v>
      </c>
      <c r="G10" s="70" t="s">
        <v>11</v>
      </c>
      <c r="H10" s="75" t="s">
        <v>98</v>
      </c>
      <c r="I10" s="52" t="s">
        <v>94</v>
      </c>
      <c r="J10" s="52" t="s">
        <v>95</v>
      </c>
      <c r="K10" s="52" t="s">
        <v>96</v>
      </c>
      <c r="L10" s="76" t="s">
        <v>99</v>
      </c>
      <c r="M10" s="77"/>
      <c r="N10" s="25"/>
      <c r="O10" s="73" t="s">
        <v>9</v>
      </c>
      <c r="P10" s="8"/>
      <c r="Q10" s="8"/>
      <c r="R10" s="8"/>
      <c r="S10" s="8"/>
      <c r="T10" s="8"/>
      <c r="U10" s="8"/>
      <c r="V10" s="52" t="s">
        <v>85</v>
      </c>
    </row>
    <row r="11" spans="1:22" ht="17.25" customHeight="1">
      <c r="A11" s="16" t="s">
        <v>302</v>
      </c>
      <c r="B11" s="157" t="s">
        <v>9</v>
      </c>
      <c r="C11" s="157" t="s">
        <v>9</v>
      </c>
      <c r="D11" s="27"/>
      <c r="E11" s="15" t="s">
        <v>9</v>
      </c>
      <c r="F11" s="78">
        <v>1</v>
      </c>
      <c r="G11" s="41" t="s">
        <v>302</v>
      </c>
      <c r="H11" s="152" t="s">
        <v>102</v>
      </c>
      <c r="I11" s="79">
        <f>I12+I13+I16</f>
        <v>1520.3</v>
      </c>
      <c r="J11" s="79">
        <f>J12+J13+J16</f>
        <v>1372.17</v>
      </c>
      <c r="K11" s="79">
        <f>K12+K13+K16</f>
        <v>0</v>
      </c>
      <c r="L11" s="80"/>
      <c r="M11" s="44"/>
      <c r="N11" s="27"/>
      <c r="O11" s="27"/>
      <c r="P11" s="27"/>
      <c r="Q11" s="12" t="b">
        <v>1</v>
      </c>
      <c r="R11" s="27"/>
      <c r="S11" s="27"/>
      <c r="T11" s="27"/>
      <c r="U11" s="27"/>
      <c r="V11" s="43"/>
    </row>
    <row r="12" spans="1:22" ht="17.25" customHeight="1">
      <c r="A12" s="16" t="s">
        <v>303</v>
      </c>
      <c r="B12" s="157" t="s">
        <v>9</v>
      </c>
      <c r="C12" s="157" t="s">
        <v>9</v>
      </c>
      <c r="D12" s="27"/>
      <c r="E12" s="15" t="s">
        <v>9</v>
      </c>
      <c r="F12" s="78">
        <v>2</v>
      </c>
      <c r="G12" s="41" t="s">
        <v>303</v>
      </c>
      <c r="H12" s="152" t="s">
        <v>102</v>
      </c>
      <c r="I12" s="43">
        <v>1520.3</v>
      </c>
      <c r="J12" s="43">
        <v>1372.17</v>
      </c>
      <c r="K12" s="82"/>
      <c r="L12" s="80"/>
      <c r="M12" s="44"/>
      <c r="N12" s="27"/>
      <c r="O12" s="27"/>
      <c r="P12" s="27"/>
      <c r="Q12" s="12" t="b">
        <v>1</v>
      </c>
      <c r="R12" s="27"/>
      <c r="S12" s="27"/>
      <c r="T12" s="27"/>
      <c r="U12" s="27"/>
      <c r="V12" s="43"/>
    </row>
    <row r="13" spans="1:22" ht="26.25" customHeight="1">
      <c r="A13" s="16" t="s">
        <v>304</v>
      </c>
      <c r="B13" s="83" t="s">
        <v>9</v>
      </c>
      <c r="C13" s="157" t="s">
        <v>9</v>
      </c>
      <c r="D13" s="27"/>
      <c r="E13" s="15" t="s">
        <v>9</v>
      </c>
      <c r="F13" s="78">
        <v>3</v>
      </c>
      <c r="G13" s="41" t="s">
        <v>304</v>
      </c>
      <c r="H13" s="84" t="s">
        <v>102</v>
      </c>
      <c r="I13" s="79">
        <f>SUM(I14:I15)</f>
        <v>0</v>
      </c>
      <c r="J13" s="79">
        <f>SUM(J14:J15)</f>
        <v>0</v>
      </c>
      <c r="K13" s="79">
        <f>SUM(K14:K15)</f>
        <v>0</v>
      </c>
      <c r="L13" s="80"/>
      <c r="M13" s="44"/>
      <c r="N13" s="27"/>
      <c r="O13" s="27"/>
      <c r="P13" s="27"/>
      <c r="Q13" s="12" t="b">
        <v>1</v>
      </c>
      <c r="R13" s="27"/>
      <c r="S13" s="27"/>
      <c r="T13" s="27"/>
      <c r="U13" s="27"/>
      <c r="V13" s="43"/>
    </row>
    <row r="14" spans="1:22" ht="0" hidden="1" customHeight="1">
      <c r="B14" s="57"/>
      <c r="C14" s="158"/>
      <c r="D14" s="57"/>
      <c r="E14" s="15"/>
      <c r="F14" s="78" t="s">
        <v>305</v>
      </c>
      <c r="G14" s="85"/>
      <c r="H14" s="86"/>
      <c r="I14" s="44"/>
      <c r="J14" s="44"/>
      <c r="K14" s="44"/>
      <c r="L14" s="87"/>
      <c r="M14" s="44"/>
      <c r="N14" s="57"/>
      <c r="O14" s="57"/>
      <c r="P14" s="57"/>
      <c r="Q14" s="40"/>
      <c r="R14" s="57"/>
      <c r="S14" s="57"/>
      <c r="T14" s="57"/>
      <c r="U14" s="57"/>
      <c r="V14" s="44"/>
    </row>
    <row r="15" spans="1:22" ht="15" customHeight="1">
      <c r="A15" s="149"/>
      <c r="B15" s="149"/>
      <c r="C15" s="149"/>
      <c r="D15" s="149"/>
      <c r="E15" s="149"/>
      <c r="F15" s="230" t="s">
        <v>14</v>
      </c>
      <c r="G15" s="231" t="s">
        <v>14</v>
      </c>
      <c r="H15" s="159"/>
      <c r="I15" s="159"/>
      <c r="J15" s="159"/>
      <c r="K15" s="159"/>
      <c r="L15" s="88"/>
      <c r="M15" s="89"/>
      <c r="N15" s="159"/>
      <c r="O15" s="149"/>
      <c r="P15" s="149"/>
      <c r="Q15" s="149"/>
      <c r="R15" s="149"/>
      <c r="S15" s="149"/>
      <c r="T15" s="149"/>
      <c r="U15" s="149"/>
      <c r="V15" s="90"/>
    </row>
    <row r="16" spans="1:22" ht="26.25" customHeight="1">
      <c r="A16" s="16" t="s">
        <v>306</v>
      </c>
      <c r="B16" s="157" t="s">
        <v>9</v>
      </c>
      <c r="C16" s="157" t="s">
        <v>9</v>
      </c>
      <c r="D16" s="8"/>
      <c r="E16" s="15" t="s">
        <v>9</v>
      </c>
      <c r="F16" s="78">
        <v>4</v>
      </c>
      <c r="G16" s="41" t="s">
        <v>306</v>
      </c>
      <c r="H16" s="152" t="s">
        <v>102</v>
      </c>
      <c r="I16" s="43"/>
      <c r="J16" s="43"/>
      <c r="K16" s="82"/>
      <c r="L16" s="80"/>
      <c r="M16" s="44"/>
      <c r="N16" s="8"/>
      <c r="O16" s="8"/>
      <c r="P16" s="8"/>
      <c r="Q16" s="12" t="b">
        <v>1</v>
      </c>
      <c r="R16" s="8"/>
      <c r="S16" s="8"/>
      <c r="T16" s="8"/>
      <c r="U16" s="8"/>
      <c r="V16" s="43"/>
    </row>
    <row r="17" spans="1:22" ht="17.25" customHeight="1">
      <c r="A17" s="16" t="s">
        <v>119</v>
      </c>
      <c r="B17" s="157" t="s">
        <v>9</v>
      </c>
      <c r="C17" s="157" t="s">
        <v>9</v>
      </c>
      <c r="D17" s="27"/>
      <c r="E17" s="15" t="s">
        <v>9</v>
      </c>
      <c r="F17" s="78">
        <v>5</v>
      </c>
      <c r="G17" s="41" t="s">
        <v>119</v>
      </c>
      <c r="H17" s="152" t="s">
        <v>102</v>
      </c>
      <c r="I17" s="79">
        <f>I27</f>
        <v>1520.2999999999997</v>
      </c>
      <c r="J17" s="79">
        <f>J27</f>
        <v>1372.17</v>
      </c>
      <c r="K17" s="79">
        <f>K27</f>
        <v>0</v>
      </c>
      <c r="L17" s="80"/>
      <c r="M17" s="44"/>
      <c r="N17" s="27"/>
      <c r="O17" s="27"/>
      <c r="P17" s="27"/>
      <c r="Q17" s="12" t="b">
        <v>1</v>
      </c>
      <c r="R17" s="27"/>
      <c r="S17" s="27"/>
      <c r="T17" s="27"/>
      <c r="U17" s="27"/>
      <c r="V17" s="43"/>
    </row>
    <row r="18" spans="1:22" ht="17.25" customHeight="1">
      <c r="A18" s="16" t="s">
        <v>307</v>
      </c>
      <c r="B18" s="157" t="s">
        <v>9</v>
      </c>
      <c r="C18" s="157" t="s">
        <v>9</v>
      </c>
      <c r="D18" s="27"/>
      <c r="E18" s="15" t="s">
        <v>9</v>
      </c>
      <c r="F18" s="78" t="s">
        <v>308</v>
      </c>
      <c r="G18" s="81" t="s">
        <v>307</v>
      </c>
      <c r="H18" s="152" t="s">
        <v>102</v>
      </c>
      <c r="I18" s="79">
        <f>I19+I20</f>
        <v>0</v>
      </c>
      <c r="J18" s="79">
        <f>J19+J20</f>
        <v>0</v>
      </c>
      <c r="K18" s="79">
        <f>K19+K20</f>
        <v>0</v>
      </c>
      <c r="L18" s="80"/>
      <c r="M18" s="44"/>
      <c r="N18" s="27"/>
      <c r="O18" s="27"/>
      <c r="P18" s="27"/>
      <c r="Q18" s="12" t="b">
        <v>1</v>
      </c>
      <c r="R18" s="27"/>
      <c r="S18" s="27"/>
      <c r="T18" s="27"/>
      <c r="U18" s="27"/>
      <c r="V18" s="43"/>
    </row>
    <row r="19" spans="1:22" ht="17.25" customHeight="1">
      <c r="A19" s="16" t="s">
        <v>309</v>
      </c>
      <c r="B19" s="157" t="s">
        <v>9</v>
      </c>
      <c r="C19" s="157" t="s">
        <v>9</v>
      </c>
      <c r="D19" s="27"/>
      <c r="E19" s="15" t="s">
        <v>9</v>
      </c>
      <c r="F19" s="78" t="s">
        <v>310</v>
      </c>
      <c r="G19" s="91" t="s">
        <v>309</v>
      </c>
      <c r="H19" s="152" t="s">
        <v>102</v>
      </c>
      <c r="I19" s="43"/>
      <c r="J19" s="43"/>
      <c r="K19" s="82"/>
      <c r="L19" s="80"/>
      <c r="M19" s="44"/>
      <c r="N19" s="27"/>
      <c r="O19" s="27"/>
      <c r="P19" s="27"/>
      <c r="Q19" s="12" t="b">
        <v>1</v>
      </c>
      <c r="R19" s="27"/>
      <c r="S19" s="27"/>
      <c r="T19" s="27"/>
      <c r="U19" s="27"/>
      <c r="V19" s="43"/>
    </row>
    <row r="20" spans="1:22" ht="17.25" customHeight="1">
      <c r="A20" s="16" t="s">
        <v>311</v>
      </c>
      <c r="B20" s="157" t="s">
        <v>9</v>
      </c>
      <c r="C20" s="157" t="s">
        <v>9</v>
      </c>
      <c r="D20" s="27"/>
      <c r="E20" s="15" t="s">
        <v>9</v>
      </c>
      <c r="F20" s="78" t="s">
        <v>312</v>
      </c>
      <c r="G20" s="91" t="s">
        <v>311</v>
      </c>
      <c r="H20" s="152" t="s">
        <v>102</v>
      </c>
      <c r="I20" s="43"/>
      <c r="J20" s="43"/>
      <c r="K20" s="82"/>
      <c r="L20" s="80"/>
      <c r="M20" s="44"/>
      <c r="N20" s="27"/>
      <c r="O20" s="27"/>
      <c r="P20" s="27"/>
      <c r="Q20" s="12" t="b">
        <v>1</v>
      </c>
      <c r="R20" s="27"/>
      <c r="S20" s="27"/>
      <c r="T20" s="27"/>
      <c r="U20" s="27"/>
      <c r="V20" s="43"/>
    </row>
    <row r="21" spans="1:22" ht="17.25" customHeight="1">
      <c r="A21" s="16" t="s">
        <v>313</v>
      </c>
      <c r="B21" s="157" t="s">
        <v>9</v>
      </c>
      <c r="C21" s="157" t="s">
        <v>9</v>
      </c>
      <c r="D21" s="27"/>
      <c r="E21" s="15" t="s">
        <v>9</v>
      </c>
      <c r="F21" s="78" t="s">
        <v>314</v>
      </c>
      <c r="G21" s="81" t="s">
        <v>313</v>
      </c>
      <c r="H21" s="152" t="s">
        <v>102</v>
      </c>
      <c r="I21" s="79">
        <f>SUM(I22:I26)</f>
        <v>0</v>
      </c>
      <c r="J21" s="79">
        <f>SUM(J22:J26)</f>
        <v>0</v>
      </c>
      <c r="K21" s="79">
        <f>SUM(K22:K26)</f>
        <v>0</v>
      </c>
      <c r="L21" s="80"/>
      <c r="M21" s="44"/>
      <c r="N21" s="27"/>
      <c r="O21" s="27"/>
      <c r="P21" s="27"/>
      <c r="Q21" s="12" t="b">
        <v>1</v>
      </c>
      <c r="R21" s="27"/>
      <c r="S21" s="27"/>
      <c r="T21" s="27"/>
      <c r="U21" s="27"/>
      <c r="V21" s="43"/>
    </row>
    <row r="22" spans="1:22" ht="17.25" customHeight="1">
      <c r="A22" s="16" t="s">
        <v>315</v>
      </c>
      <c r="B22" s="157" t="s">
        <v>9</v>
      </c>
      <c r="C22" s="157" t="s">
        <v>9</v>
      </c>
      <c r="D22" s="27"/>
      <c r="E22" s="15" t="s">
        <v>9</v>
      </c>
      <c r="F22" s="78" t="s">
        <v>316</v>
      </c>
      <c r="G22" s="91" t="s">
        <v>315</v>
      </c>
      <c r="H22" s="152" t="s">
        <v>102</v>
      </c>
      <c r="I22" s="43"/>
      <c r="J22" s="43"/>
      <c r="K22" s="82"/>
      <c r="L22" s="80"/>
      <c r="M22" s="44"/>
      <c r="N22" s="27"/>
      <c r="O22" s="27"/>
      <c r="P22" s="27"/>
      <c r="Q22" s="12" t="b">
        <v>1</v>
      </c>
      <c r="R22" s="27"/>
      <c r="S22" s="27"/>
      <c r="T22" s="27"/>
      <c r="U22" s="27"/>
      <c r="V22" s="43"/>
    </row>
    <row r="23" spans="1:22" ht="17.25" customHeight="1">
      <c r="A23" s="16" t="s">
        <v>317</v>
      </c>
      <c r="B23" s="157" t="s">
        <v>9</v>
      </c>
      <c r="C23" s="157" t="s">
        <v>9</v>
      </c>
      <c r="D23" s="27"/>
      <c r="E23" s="15" t="s">
        <v>9</v>
      </c>
      <c r="F23" s="78" t="s">
        <v>318</v>
      </c>
      <c r="G23" s="91" t="s">
        <v>317</v>
      </c>
      <c r="H23" s="152" t="s">
        <v>102</v>
      </c>
      <c r="I23" s="43"/>
      <c r="J23" s="43"/>
      <c r="K23" s="82"/>
      <c r="L23" s="80"/>
      <c r="M23" s="44"/>
      <c r="N23" s="27"/>
      <c r="O23" s="27"/>
      <c r="P23" s="27"/>
      <c r="Q23" s="12" t="b">
        <v>1</v>
      </c>
      <c r="R23" s="27"/>
      <c r="S23" s="27"/>
      <c r="T23" s="27"/>
      <c r="U23" s="27"/>
      <c r="V23" s="43"/>
    </row>
    <row r="24" spans="1:22" ht="38.25" customHeight="1">
      <c r="A24" s="16" t="s">
        <v>319</v>
      </c>
      <c r="B24" s="157" t="s">
        <v>9</v>
      </c>
      <c r="C24" s="157" t="s">
        <v>9</v>
      </c>
      <c r="D24" s="27"/>
      <c r="E24" s="15" t="s">
        <v>9</v>
      </c>
      <c r="F24" s="78" t="s">
        <v>320</v>
      </c>
      <c r="G24" s="91" t="s">
        <v>319</v>
      </c>
      <c r="H24" s="152" t="s">
        <v>102</v>
      </c>
      <c r="I24" s="43"/>
      <c r="J24" s="43"/>
      <c r="K24" s="82"/>
      <c r="L24" s="80"/>
      <c r="M24" s="44"/>
      <c r="N24" s="27"/>
      <c r="O24" s="27"/>
      <c r="P24" s="27"/>
      <c r="Q24" s="12" t="b">
        <v>1</v>
      </c>
      <c r="R24" s="27"/>
      <c r="S24" s="27"/>
      <c r="T24" s="27"/>
      <c r="U24" s="27"/>
      <c r="V24" s="43"/>
    </row>
    <row r="25" spans="1:22" ht="38.25" customHeight="1">
      <c r="A25" s="16" t="s">
        <v>321</v>
      </c>
      <c r="B25" s="157" t="s">
        <v>9</v>
      </c>
      <c r="C25" s="157" t="s">
        <v>9</v>
      </c>
      <c r="D25" s="27"/>
      <c r="E25" s="15" t="s">
        <v>9</v>
      </c>
      <c r="F25" s="78" t="s">
        <v>322</v>
      </c>
      <c r="G25" s="91" t="s">
        <v>321</v>
      </c>
      <c r="H25" s="152" t="s">
        <v>102</v>
      </c>
      <c r="I25" s="43"/>
      <c r="J25" s="43"/>
      <c r="K25" s="82"/>
      <c r="L25" s="80"/>
      <c r="M25" s="44"/>
      <c r="N25" s="27"/>
      <c r="O25" s="27"/>
      <c r="P25" s="27"/>
      <c r="Q25" s="12" t="b">
        <v>1</v>
      </c>
      <c r="R25" s="27"/>
      <c r="S25" s="27"/>
      <c r="T25" s="27"/>
      <c r="U25" s="27"/>
      <c r="V25" s="43"/>
    </row>
    <row r="26" spans="1:22" ht="17.25" customHeight="1">
      <c r="A26" s="16" t="s">
        <v>323</v>
      </c>
      <c r="B26" s="157" t="s">
        <v>9</v>
      </c>
      <c r="C26" s="157" t="s">
        <v>9</v>
      </c>
      <c r="D26" s="27"/>
      <c r="E26" s="15" t="s">
        <v>9</v>
      </c>
      <c r="F26" s="78" t="s">
        <v>324</v>
      </c>
      <c r="G26" s="91" t="s">
        <v>323</v>
      </c>
      <c r="H26" s="152" t="s">
        <v>102</v>
      </c>
      <c r="I26" s="43"/>
      <c r="J26" s="43"/>
      <c r="K26" s="82"/>
      <c r="L26" s="80"/>
      <c r="M26" s="44"/>
      <c r="N26" s="27"/>
      <c r="O26" s="27"/>
      <c r="P26" s="27"/>
      <c r="Q26" s="12" t="b">
        <v>1</v>
      </c>
      <c r="R26" s="27"/>
      <c r="S26" s="27"/>
      <c r="T26" s="27"/>
      <c r="U26" s="27"/>
      <c r="V26" s="43"/>
    </row>
    <row r="27" spans="1:22" ht="17.25" customHeight="1">
      <c r="A27" s="16" t="s">
        <v>325</v>
      </c>
      <c r="B27" s="157" t="s">
        <v>9</v>
      </c>
      <c r="C27" s="157" t="s">
        <v>9</v>
      </c>
      <c r="D27" s="27"/>
      <c r="E27" s="15" t="s">
        <v>9</v>
      </c>
      <c r="F27" s="78" t="s">
        <v>326</v>
      </c>
      <c r="G27" s="81" t="s">
        <v>325</v>
      </c>
      <c r="H27" s="152" t="s">
        <v>102</v>
      </c>
      <c r="I27" s="79">
        <f>I28+I31</f>
        <v>1520.2999999999997</v>
      </c>
      <c r="J27" s="79">
        <f>J28+J31</f>
        <v>1372.17</v>
      </c>
      <c r="K27" s="79">
        <f>K28+K31</f>
        <v>0</v>
      </c>
      <c r="L27" s="80"/>
      <c r="M27" s="44"/>
      <c r="N27" s="27"/>
      <c r="O27" s="27"/>
      <c r="P27" s="27"/>
      <c r="Q27" s="12" t="b">
        <v>1</v>
      </c>
      <c r="R27" s="27"/>
      <c r="S27" s="27"/>
      <c r="T27" s="27"/>
      <c r="U27" s="27"/>
      <c r="V27" s="43"/>
    </row>
    <row r="28" spans="1:22" ht="17.25" customHeight="1">
      <c r="A28" s="16" t="s">
        <v>327</v>
      </c>
      <c r="B28" s="83" t="s">
        <v>9</v>
      </c>
      <c r="C28" s="83" t="s">
        <v>9</v>
      </c>
      <c r="D28" s="27"/>
      <c r="E28" s="15" t="s">
        <v>9</v>
      </c>
      <c r="F28" s="78" t="s">
        <v>328</v>
      </c>
      <c r="G28" s="91" t="s">
        <v>327</v>
      </c>
      <c r="H28" s="84" t="s">
        <v>102</v>
      </c>
      <c r="I28" s="92">
        <f>SUM(I29:I30)</f>
        <v>0</v>
      </c>
      <c r="J28" s="92">
        <f>SUM(J29:J30)</f>
        <v>0</v>
      </c>
      <c r="K28" s="92">
        <f>SUM(K29:K30)</f>
        <v>0</v>
      </c>
      <c r="L28" s="80"/>
      <c r="M28" s="93"/>
      <c r="N28" s="27"/>
      <c r="O28" s="27"/>
      <c r="P28" s="27"/>
      <c r="Q28" s="12" t="b">
        <v>1</v>
      </c>
      <c r="R28" s="27"/>
      <c r="S28" s="27"/>
      <c r="T28" s="27"/>
      <c r="U28" s="27"/>
      <c r="V28" s="94"/>
    </row>
    <row r="29" spans="1:22" ht="0" hidden="1" customHeight="1">
      <c r="B29" s="57"/>
      <c r="C29" s="57"/>
      <c r="D29" s="57"/>
      <c r="E29" s="15"/>
      <c r="F29" s="78" t="s">
        <v>329</v>
      </c>
      <c r="G29" s="85"/>
      <c r="H29" s="86"/>
      <c r="I29" s="93"/>
      <c r="J29" s="93"/>
      <c r="K29" s="93"/>
      <c r="L29" s="87"/>
      <c r="M29" s="93"/>
      <c r="N29" s="57"/>
      <c r="O29" s="57"/>
      <c r="P29" s="57"/>
      <c r="Q29" s="40"/>
      <c r="R29" s="57"/>
      <c r="S29" s="57"/>
      <c r="T29" s="57"/>
      <c r="U29" s="57"/>
      <c r="V29" s="93"/>
    </row>
    <row r="30" spans="1:22" ht="15" customHeight="1">
      <c r="A30" s="149"/>
      <c r="B30" s="149"/>
      <c r="C30" s="149"/>
      <c r="D30" s="149"/>
      <c r="E30" s="149"/>
      <c r="F30" s="230" t="s">
        <v>14</v>
      </c>
      <c r="G30" s="231" t="s">
        <v>14</v>
      </c>
      <c r="H30" s="209"/>
      <c r="I30" s="159"/>
      <c r="J30" s="159"/>
      <c r="K30" s="159"/>
      <c r="L30" s="88"/>
      <c r="M30" s="89"/>
      <c r="N30" s="159"/>
      <c r="O30" s="149"/>
      <c r="P30" s="149"/>
      <c r="Q30" s="149"/>
      <c r="R30" s="149"/>
      <c r="S30" s="149"/>
      <c r="T30" s="149"/>
      <c r="U30" s="149"/>
      <c r="V30" s="90"/>
    </row>
    <row r="31" spans="1:22" ht="17.25" customHeight="1">
      <c r="A31" s="16" t="s">
        <v>330</v>
      </c>
      <c r="B31" s="83" t="s">
        <v>9</v>
      </c>
      <c r="C31" s="83" t="s">
        <v>9</v>
      </c>
      <c r="D31" s="27"/>
      <c r="E31" s="15" t="s">
        <v>9</v>
      </c>
      <c r="F31" s="78" t="s">
        <v>331</v>
      </c>
      <c r="G31" s="91" t="s">
        <v>330</v>
      </c>
      <c r="H31" s="84" t="s">
        <v>102</v>
      </c>
      <c r="I31" s="79">
        <f>SUM(I32:I35)</f>
        <v>1520.2999999999997</v>
      </c>
      <c r="J31" s="79">
        <f>SUM(J32:J35)</f>
        <v>1372.17</v>
      </c>
      <c r="K31" s="79">
        <f>SUM(K32:K35)</f>
        <v>0</v>
      </c>
      <c r="L31" s="80"/>
      <c r="M31" s="44"/>
      <c r="N31" s="27"/>
      <c r="O31" s="27"/>
      <c r="P31" s="27"/>
      <c r="Q31" s="12" t="b">
        <v>1</v>
      </c>
      <c r="R31" s="27"/>
      <c r="S31" s="27"/>
      <c r="T31" s="27"/>
      <c r="U31" s="27"/>
      <c r="V31" s="43"/>
    </row>
    <row r="32" spans="1:22" ht="17.25" customHeight="1">
      <c r="A32" s="16" t="s">
        <v>332</v>
      </c>
      <c r="B32" s="157" t="s">
        <v>9</v>
      </c>
      <c r="C32" s="157" t="s">
        <v>9</v>
      </c>
      <c r="D32" s="27"/>
      <c r="E32" s="15" t="s">
        <v>9</v>
      </c>
      <c r="F32" s="78" t="s">
        <v>333</v>
      </c>
      <c r="G32" s="121" t="s">
        <v>332</v>
      </c>
      <c r="H32" s="152" t="s">
        <v>102</v>
      </c>
      <c r="I32" s="43">
        <v>913.41</v>
      </c>
      <c r="J32" s="43">
        <v>713.94</v>
      </c>
      <c r="K32" s="82"/>
      <c r="L32" s="80"/>
      <c r="M32" s="44"/>
      <c r="N32" s="27"/>
      <c r="O32" s="27"/>
      <c r="P32" s="27"/>
      <c r="Q32" s="12" t="b">
        <v>1</v>
      </c>
      <c r="R32" s="27"/>
      <c r="S32" s="27"/>
      <c r="T32" s="27"/>
      <c r="U32" s="27"/>
      <c r="V32" s="43"/>
    </row>
    <row r="33" spans="1:22" ht="17.25" customHeight="1">
      <c r="A33" s="16" t="s">
        <v>334</v>
      </c>
      <c r="B33" s="157" t="s">
        <v>9</v>
      </c>
      <c r="C33" s="157" t="s">
        <v>9</v>
      </c>
      <c r="D33" s="27"/>
      <c r="E33" s="15" t="s">
        <v>9</v>
      </c>
      <c r="F33" s="78" t="s">
        <v>335</v>
      </c>
      <c r="G33" s="121" t="s">
        <v>334</v>
      </c>
      <c r="H33" s="152" t="s">
        <v>102</v>
      </c>
      <c r="I33" s="43">
        <v>125.99</v>
      </c>
      <c r="J33" s="43">
        <v>125.99</v>
      </c>
      <c r="K33" s="82"/>
      <c r="L33" s="80"/>
      <c r="M33" s="44"/>
      <c r="N33" s="27"/>
      <c r="O33" s="27"/>
      <c r="P33" s="27"/>
      <c r="Q33" s="12" t="b">
        <v>1</v>
      </c>
      <c r="R33" s="27"/>
      <c r="S33" s="27"/>
      <c r="T33" s="27"/>
      <c r="U33" s="27"/>
      <c r="V33" s="43"/>
    </row>
    <row r="34" spans="1:22" ht="17.25" customHeight="1">
      <c r="A34" s="16" t="s">
        <v>336</v>
      </c>
      <c r="B34" s="157" t="s">
        <v>9</v>
      </c>
      <c r="C34" s="157" t="s">
        <v>9</v>
      </c>
      <c r="D34" s="27"/>
      <c r="E34" s="15" t="s">
        <v>9</v>
      </c>
      <c r="F34" s="78" t="s">
        <v>337</v>
      </c>
      <c r="G34" s="121" t="s">
        <v>336</v>
      </c>
      <c r="H34" s="152" t="s">
        <v>102</v>
      </c>
      <c r="I34" s="43">
        <v>65.84</v>
      </c>
      <c r="J34" s="43">
        <v>67.56</v>
      </c>
      <c r="K34" s="82"/>
      <c r="L34" s="80"/>
      <c r="M34" s="44"/>
      <c r="N34" s="27"/>
      <c r="O34" s="27"/>
      <c r="P34" s="27"/>
      <c r="Q34" s="12" t="b">
        <v>1</v>
      </c>
      <c r="R34" s="27"/>
      <c r="S34" s="27"/>
      <c r="T34" s="27"/>
      <c r="U34" s="27"/>
      <c r="V34" s="43"/>
    </row>
    <row r="35" spans="1:22" ht="17.25" customHeight="1">
      <c r="A35" s="16" t="s">
        <v>338</v>
      </c>
      <c r="B35" s="157" t="s">
        <v>9</v>
      </c>
      <c r="C35" s="157" t="s">
        <v>9</v>
      </c>
      <c r="D35" s="27"/>
      <c r="E35" s="15" t="s">
        <v>9</v>
      </c>
      <c r="F35" s="78" t="s">
        <v>339</v>
      </c>
      <c r="G35" s="121" t="s">
        <v>338</v>
      </c>
      <c r="H35" s="152" t="s">
        <v>102</v>
      </c>
      <c r="I35" s="43">
        <v>415.06</v>
      </c>
      <c r="J35" s="43">
        <v>464.68</v>
      </c>
      <c r="K35" s="82"/>
      <c r="L35" s="80"/>
      <c r="M35" s="44"/>
      <c r="N35" s="27"/>
      <c r="O35" s="27"/>
      <c r="P35" s="27"/>
      <c r="Q35" s="12" t="b">
        <v>1</v>
      </c>
      <c r="R35" s="27"/>
      <c r="S35" s="27"/>
      <c r="T35" s="27"/>
      <c r="U35" s="27"/>
      <c r="V35" s="43"/>
    </row>
    <row r="36" spans="1:22" ht="17.25" customHeight="1">
      <c r="A36" s="16" t="s">
        <v>340</v>
      </c>
      <c r="B36" s="157" t="s">
        <v>9</v>
      </c>
      <c r="C36" s="157" t="s">
        <v>9</v>
      </c>
      <c r="D36" s="27"/>
      <c r="E36" s="15" t="s">
        <v>9</v>
      </c>
      <c r="F36" s="78">
        <v>6</v>
      </c>
      <c r="G36" s="41" t="s">
        <v>340</v>
      </c>
      <c r="H36" s="152" t="s">
        <v>102</v>
      </c>
      <c r="I36" s="43"/>
      <c r="J36" s="43"/>
      <c r="K36" s="82"/>
      <c r="L36" s="80"/>
      <c r="M36" s="44"/>
      <c r="N36" s="27"/>
      <c r="O36" s="27"/>
      <c r="P36" s="27"/>
      <c r="Q36" s="12" t="b">
        <v>1</v>
      </c>
      <c r="R36" s="27"/>
      <c r="S36" s="27"/>
      <c r="T36" s="27"/>
      <c r="U36" s="27"/>
      <c r="V36" s="43"/>
    </row>
    <row r="37" spans="1:22" ht="17.25" customHeight="1">
      <c r="A37" s="16" t="s">
        <v>341</v>
      </c>
      <c r="B37" s="98" t="s">
        <v>9</v>
      </c>
      <c r="C37" s="98" t="s">
        <v>9</v>
      </c>
      <c r="D37" s="8"/>
      <c r="E37" s="15" t="s">
        <v>9</v>
      </c>
      <c r="F37" s="78">
        <v>7</v>
      </c>
      <c r="G37" s="41" t="s">
        <v>341</v>
      </c>
      <c r="H37" s="75" t="s">
        <v>102</v>
      </c>
      <c r="I37" s="43"/>
      <c r="J37" s="43"/>
      <c r="K37" s="82"/>
      <c r="L37" s="80"/>
      <c r="M37" s="44"/>
      <c r="N37" s="8"/>
      <c r="O37" s="8"/>
      <c r="P37" s="8"/>
      <c r="Q37" s="12" t="b">
        <v>1</v>
      </c>
      <c r="R37" s="8"/>
      <c r="S37" s="8"/>
      <c r="T37" s="8"/>
      <c r="U37" s="8"/>
      <c r="V37" s="43"/>
    </row>
    <row r="38" spans="1:22" ht="17.25" customHeight="1">
      <c r="A38" s="16" t="s">
        <v>342</v>
      </c>
      <c r="B38" s="98" t="s">
        <v>9</v>
      </c>
      <c r="C38" s="98" t="s">
        <v>9</v>
      </c>
      <c r="D38" s="8"/>
      <c r="E38" s="15" t="s">
        <v>9</v>
      </c>
      <c r="F38" s="78">
        <v>8</v>
      </c>
      <c r="G38" s="41" t="s">
        <v>342</v>
      </c>
      <c r="H38" s="75" t="s">
        <v>117</v>
      </c>
      <c r="I38" s="43">
        <v>99.6</v>
      </c>
      <c r="J38" s="43">
        <v>100.1</v>
      </c>
      <c r="K38" s="82"/>
      <c r="L38" s="80"/>
      <c r="M38" s="44"/>
      <c r="N38" s="8"/>
      <c r="O38" s="8"/>
      <c r="P38" s="8"/>
      <c r="Q38" s="12" t="b">
        <v>1</v>
      </c>
      <c r="R38" s="8"/>
      <c r="S38" s="8"/>
      <c r="T38" s="8"/>
      <c r="U38" s="8"/>
      <c r="V38" s="43"/>
    </row>
    <row r="39" spans="1:22" ht="21" customHeight="1">
      <c r="A39" s="149"/>
      <c r="B39" s="149"/>
      <c r="C39" s="149"/>
      <c r="D39" s="149"/>
      <c r="E39" s="149"/>
      <c r="F39" t="s">
        <v>9</v>
      </c>
      <c r="G39" s="149"/>
      <c r="H39" s="149"/>
      <c r="I39" s="149"/>
      <c r="J39" s="8"/>
      <c r="K39" s="27"/>
      <c r="L39" s="149"/>
      <c r="M39" s="57"/>
      <c r="N39" s="149"/>
      <c r="O39" s="149"/>
      <c r="P39" s="149"/>
      <c r="Q39" s="149"/>
      <c r="R39" s="149"/>
      <c r="S39" s="149"/>
      <c r="T39" s="149"/>
      <c r="U39" s="149"/>
      <c r="V39" s="61"/>
    </row>
    <row r="40" spans="1:22" ht="18" customHeight="1">
      <c r="A40" s="149"/>
      <c r="B40" s="149"/>
      <c r="C40" s="149"/>
      <c r="D40" s="149"/>
      <c r="E40" s="149"/>
      <c r="F40" t="s">
        <v>9</v>
      </c>
      <c r="G40" s="149"/>
      <c r="H40" s="149"/>
      <c r="I40" s="149"/>
      <c r="J40" s="8"/>
      <c r="K40" s="27"/>
      <c r="L40" s="149"/>
      <c r="M40" s="57"/>
      <c r="N40" s="149"/>
      <c r="O40" s="149"/>
      <c r="P40" s="149"/>
      <c r="Q40" s="149"/>
      <c r="R40" s="149"/>
      <c r="S40" s="149"/>
      <c r="T40" s="149"/>
      <c r="U40" s="149"/>
      <c r="V40" s="61"/>
    </row>
    <row r="41" spans="1:22" ht="18" customHeight="1">
      <c r="A41" s="149"/>
      <c r="B41" s="149"/>
      <c r="C41" s="149"/>
      <c r="D41" s="149"/>
      <c r="E41" s="149"/>
      <c r="F41" t="s">
        <v>9</v>
      </c>
      <c r="G41" s="149"/>
      <c r="H41" s="149"/>
      <c r="I41" s="149"/>
      <c r="J41" s="8"/>
      <c r="K41" s="27"/>
      <c r="L41" s="149"/>
      <c r="M41" s="57"/>
      <c r="N41" s="149"/>
      <c r="O41" s="149"/>
      <c r="P41" s="149"/>
      <c r="Q41" s="149"/>
      <c r="R41" s="149"/>
      <c r="S41" s="149"/>
      <c r="T41" s="149"/>
      <c r="U41" s="149"/>
      <c r="V41" s="61"/>
    </row>
    <row r="42" spans="1:22" ht="15" customHeight="1">
      <c r="A42" s="149"/>
      <c r="B42" s="149"/>
      <c r="C42" s="149"/>
      <c r="D42" s="149"/>
      <c r="E42" s="149"/>
      <c r="F42" s="149"/>
      <c r="G42" s="149"/>
      <c r="H42" s="149"/>
      <c r="I42" s="149"/>
      <c r="J42" s="8"/>
      <c r="K42" s="27"/>
      <c r="L42" s="149"/>
      <c r="M42" s="57"/>
      <c r="N42" s="149"/>
      <c r="O42" s="149"/>
      <c r="P42" s="149"/>
      <c r="Q42" s="149"/>
      <c r="R42" s="149"/>
      <c r="S42" s="149"/>
      <c r="T42" s="149"/>
      <c r="U42" s="149"/>
      <c r="V42" s="61"/>
    </row>
    <row r="43" spans="1:22" ht="15" hidden="1" customHeight="1">
      <c r="A43" s="149"/>
      <c r="B43" s="149"/>
      <c r="C43" s="149"/>
      <c r="D43" s="149"/>
      <c r="E43" s="149"/>
      <c r="F43" s="149"/>
      <c r="G43" s="149"/>
      <c r="H43" s="149"/>
      <c r="I43" s="12" t="b">
        <v>1</v>
      </c>
      <c r="J43" s="12" t="b">
        <v>1</v>
      </c>
      <c r="K43" s="12" t="b">
        <f>'ВС - Баланс'!L50</f>
        <v>0</v>
      </c>
      <c r="L43" s="12" t="b">
        <f>K43</f>
        <v>0</v>
      </c>
      <c r="M43" s="40"/>
      <c r="N43" s="149"/>
      <c r="O43" s="149"/>
      <c r="P43" s="149"/>
      <c r="Q43" s="149"/>
      <c r="R43" s="149"/>
      <c r="S43" s="149"/>
      <c r="T43" s="149"/>
      <c r="U43" s="149"/>
      <c r="V43" s="12" t="b">
        <v>1</v>
      </c>
    </row>
    <row r="44" spans="1:22" ht="15" customHeight="1">
      <c r="A44" s="149"/>
      <c r="B44" s="149"/>
      <c r="C44" s="149"/>
      <c r="D44" s="149"/>
      <c r="E44" s="149"/>
      <c r="F44" s="149"/>
      <c r="G44" s="149"/>
      <c r="H44" s="149"/>
      <c r="I44" s="149"/>
      <c r="J44" s="8"/>
      <c r="K44" s="27"/>
      <c r="L44" s="149"/>
      <c r="M44" s="57"/>
      <c r="N44" s="149"/>
      <c r="O44" s="149"/>
      <c r="P44" s="149"/>
      <c r="Q44" s="149"/>
      <c r="R44" s="149"/>
      <c r="S44" s="149"/>
      <c r="T44" s="149"/>
      <c r="U44" s="149"/>
      <c r="V44" s="61"/>
    </row>
    <row r="45" spans="1:22" ht="15" customHeight="1">
      <c r="A45" s="149"/>
      <c r="B45" s="149"/>
      <c r="C45" s="149"/>
      <c r="D45" s="149"/>
      <c r="E45" s="149"/>
      <c r="F45" s="149"/>
      <c r="G45" s="149"/>
      <c r="H45" s="149"/>
      <c r="I45" s="149"/>
      <c r="J45" s="8"/>
      <c r="K45" s="27"/>
      <c r="L45" s="149"/>
      <c r="M45" s="57"/>
      <c r="N45" s="149"/>
      <c r="O45" s="149"/>
      <c r="P45" s="149"/>
      <c r="Q45" s="149"/>
      <c r="R45" s="149"/>
      <c r="S45" s="149"/>
      <c r="T45" s="149"/>
      <c r="U45" s="149"/>
      <c r="V45" s="61"/>
    </row>
    <row r="46" spans="1:22" ht="15" customHeight="1">
      <c r="A46" s="149"/>
      <c r="B46" s="149"/>
      <c r="C46" s="149"/>
      <c r="D46" s="149"/>
      <c r="E46" s="149"/>
      <c r="F46" s="149"/>
      <c r="G46" s="149"/>
      <c r="H46" s="149"/>
      <c r="I46" s="149"/>
      <c r="J46" s="8"/>
      <c r="K46" s="27"/>
      <c r="L46" s="149"/>
      <c r="M46" s="57"/>
      <c r="N46" s="149"/>
      <c r="O46" s="149"/>
      <c r="P46" s="149"/>
      <c r="Q46" s="149"/>
      <c r="R46" s="149"/>
      <c r="S46" s="149"/>
      <c r="T46" s="149"/>
      <c r="U46" s="149"/>
      <c r="V46" s="61"/>
    </row>
    <row r="47" spans="1:22" ht="15" customHeight="1">
      <c r="A47" s="149"/>
      <c r="B47" s="149"/>
      <c r="C47" s="149"/>
      <c r="D47" s="149"/>
      <c r="E47" s="149"/>
      <c r="F47" s="149"/>
      <c r="G47" s="149"/>
      <c r="H47" s="149"/>
      <c r="I47" s="149"/>
      <c r="J47" s="8"/>
      <c r="K47" s="27"/>
      <c r="L47" s="149"/>
      <c r="M47" s="57"/>
      <c r="N47" s="149"/>
      <c r="O47" s="149"/>
      <c r="P47" s="149"/>
      <c r="Q47" s="149"/>
      <c r="R47" s="149"/>
      <c r="S47" s="149"/>
      <c r="T47" s="149"/>
      <c r="U47" s="149"/>
      <c r="V47" s="61"/>
    </row>
    <row r="48" spans="1:22" ht="15" customHeight="1">
      <c r="A48" s="149"/>
      <c r="B48" s="149"/>
      <c r="C48" s="149"/>
      <c r="D48" s="149"/>
      <c r="E48" s="149"/>
      <c r="F48" s="149"/>
      <c r="G48" s="149"/>
      <c r="H48" s="149"/>
      <c r="I48" s="149"/>
      <c r="J48" s="8"/>
      <c r="K48" s="27"/>
      <c r="L48" s="149"/>
      <c r="M48" s="57"/>
      <c r="N48" s="149"/>
      <c r="O48" s="149"/>
      <c r="P48" s="149"/>
      <c r="Q48" s="149"/>
      <c r="R48" s="149"/>
      <c r="S48" s="149"/>
      <c r="T48" s="149"/>
      <c r="U48" s="149"/>
      <c r="V48" s="61"/>
    </row>
    <row r="49" spans="1:22" ht="15" customHeight="1">
      <c r="A49" s="149"/>
      <c r="B49" s="149"/>
      <c r="C49" s="149"/>
      <c r="D49" s="149"/>
      <c r="E49" s="149"/>
      <c r="F49" s="149"/>
      <c r="G49" s="149"/>
      <c r="H49" s="149"/>
      <c r="I49" s="149"/>
      <c r="J49" s="8"/>
      <c r="K49" s="27"/>
      <c r="L49" s="149"/>
      <c r="M49" s="57"/>
      <c r="N49" s="149"/>
      <c r="O49" s="149"/>
      <c r="P49" s="149"/>
      <c r="Q49" s="149"/>
      <c r="R49" s="149"/>
      <c r="S49" s="149"/>
      <c r="T49" s="149"/>
      <c r="U49" s="149"/>
      <c r="V49" s="61"/>
    </row>
    <row r="50" spans="1:22" ht="14.25" hidden="1" customHeight="1">
      <c r="A50" s="16" t="s">
        <v>9</v>
      </c>
      <c r="B50" s="157" t="s">
        <v>9</v>
      </c>
      <c r="C50" s="157" t="s">
        <v>9</v>
      </c>
      <c r="D50" s="149"/>
      <c r="E50" s="15" t="s">
        <v>9</v>
      </c>
      <c r="F50" s="78"/>
      <c r="G50" s="41"/>
      <c r="H50" s="151"/>
      <c r="I50" s="43"/>
      <c r="J50" s="43"/>
      <c r="K50" s="82"/>
      <c r="L50" s="80"/>
      <c r="M50" s="44"/>
      <c r="N50" s="149"/>
      <c r="O50" s="149"/>
      <c r="P50" s="149"/>
      <c r="Q50" s="12" t="b">
        <v>1</v>
      </c>
      <c r="R50" s="149"/>
      <c r="S50" s="149"/>
      <c r="T50" s="149"/>
      <c r="U50" s="149"/>
      <c r="V50" s="43"/>
    </row>
    <row r="51" spans="1:22" ht="15.75" hidden="1" customHeight="1">
      <c r="A51" s="149"/>
      <c r="B51" s="149"/>
      <c r="C51" s="149"/>
      <c r="D51" s="149"/>
      <c r="E51" s="149"/>
      <c r="F51" s="149"/>
      <c r="G51" s="45" t="s">
        <v>9</v>
      </c>
      <c r="H51" s="149"/>
      <c r="I51" s="46"/>
      <c r="J51" s="46"/>
      <c r="K51" s="46"/>
      <c r="L51" s="149"/>
      <c r="M51" s="47"/>
      <c r="N51" s="149"/>
      <c r="O51" s="149"/>
      <c r="P51" s="149"/>
      <c r="Q51" s="149"/>
      <c r="R51" s="149"/>
      <c r="S51" s="149"/>
      <c r="T51" s="149"/>
      <c r="U51" s="149"/>
      <c r="V51" s="46"/>
    </row>
    <row r="52" spans="1:22" ht="16.5" hidden="1" customHeight="1">
      <c r="A52" s="16" t="s">
        <v>327</v>
      </c>
      <c r="B52" s="96" t="s">
        <v>9</v>
      </c>
      <c r="C52" s="96" t="s">
        <v>85</v>
      </c>
      <c r="D52" s="61"/>
      <c r="E52" s="15" t="s">
        <v>86</v>
      </c>
      <c r="F52" s="78" t="s">
        <v>9</v>
      </c>
      <c r="G52" s="91" t="s">
        <v>152</v>
      </c>
      <c r="H52" s="97" t="s">
        <v>102</v>
      </c>
      <c r="I52" s="94"/>
      <c r="J52" s="94"/>
      <c r="K52" s="99"/>
      <c r="L52" s="80"/>
      <c r="M52" s="93"/>
      <c r="N52" s="61"/>
      <c r="O52" s="61"/>
      <c r="P52" s="61"/>
      <c r="Q52" s="12" t="b">
        <v>1</v>
      </c>
      <c r="R52" s="61"/>
      <c r="S52" s="61"/>
      <c r="T52" s="61"/>
      <c r="U52" s="61"/>
      <c r="V52" s="94"/>
    </row>
    <row r="53" spans="1:22" ht="16.5" hidden="1" customHeight="1">
      <c r="A53" s="16" t="s">
        <v>304</v>
      </c>
      <c r="B53" s="96" t="s">
        <v>85</v>
      </c>
      <c r="C53" s="98" t="s">
        <v>9</v>
      </c>
      <c r="D53" s="61"/>
      <c r="E53" s="15" t="s">
        <v>86</v>
      </c>
      <c r="F53" s="78" t="s">
        <v>9</v>
      </c>
      <c r="G53" s="91" t="s">
        <v>152</v>
      </c>
      <c r="H53" s="97" t="s">
        <v>102</v>
      </c>
      <c r="I53" s="43"/>
      <c r="J53" s="43"/>
      <c r="K53" s="82"/>
      <c r="L53" s="80"/>
      <c r="M53" s="44"/>
      <c r="N53" s="61"/>
      <c r="O53" s="61"/>
      <c r="P53" s="61"/>
      <c r="Q53" s="12" t="b">
        <v>1</v>
      </c>
      <c r="R53" s="61"/>
      <c r="S53" s="61"/>
      <c r="T53" s="61"/>
      <c r="U53" s="61"/>
      <c r="V53" s="43"/>
    </row>
  </sheetData>
  <sheetProtection insertRows="0" deleteColumns="0" deleteRows="0" sort="0" autoFilter="0"/>
  <mergeCells count="2">
    <mergeCell ref="F15:G15"/>
    <mergeCell ref="F30:G30"/>
  </mergeCells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48"/>
  <sheetViews>
    <sheetView showGridLines="0" workbookViewId="0">
      <pane xSplit="6" ySplit="10" topLeftCell="G11" activePane="bottomRight" state="frozen"/>
      <selection pane="topRight" activeCell="G1" sqref="G1"/>
      <selection pane="bottomLeft" activeCell="A11" sqref="A11"/>
      <selection pane="bottomRight" activeCell="H14" sqref="H14"/>
    </sheetView>
  </sheetViews>
  <sheetFormatPr defaultRowHeight="15" customHeight="1"/>
  <cols>
    <col min="1" max="2" width="12.28515625" hidden="1" customWidth="1"/>
    <col min="3" max="3" width="4.28515625" customWidth="1"/>
    <col min="4" max="4" width="7.28515625" customWidth="1"/>
    <col min="5" max="5" width="104.7109375" customWidth="1"/>
    <col min="6" max="6" width="13.140625" customWidth="1"/>
    <col min="7" max="8" width="16.7109375" customWidth="1"/>
    <col min="9" max="9" width="16.7109375" hidden="1" customWidth="1"/>
    <col min="10" max="10" width="21.42578125" hidden="1" customWidth="1"/>
    <col min="11" max="12" width="0" hidden="1" customWidth="1"/>
    <col min="13" max="13" width="10.5703125" customWidth="1"/>
    <col min="15" max="15" width="10.28515625" hidden="1"/>
    <col min="20" max="20" width="16.7109375" hidden="1" customWidth="1"/>
  </cols>
  <sheetData>
    <row r="1" spans="1:20" ht="15" hidden="1" customHeight="1">
      <c r="A1" s="149" t="s">
        <v>7</v>
      </c>
      <c r="B1" s="149"/>
      <c r="C1" s="149"/>
      <c r="D1" s="149"/>
      <c r="E1" s="149"/>
      <c r="F1" s="149"/>
      <c r="G1" s="149"/>
      <c r="H1" s="8"/>
      <c r="I1" s="27"/>
      <c r="J1" s="149"/>
      <c r="K1" s="57"/>
      <c r="L1" s="149"/>
      <c r="M1" s="149"/>
      <c r="N1" s="149"/>
      <c r="O1" s="149"/>
      <c r="P1" s="149"/>
      <c r="Q1" s="149"/>
      <c r="R1" s="149"/>
      <c r="S1" s="149"/>
      <c r="T1" s="61"/>
    </row>
    <row r="2" spans="1:20" ht="15.75" hidden="1" customHeight="1">
      <c r="A2" s="149"/>
      <c r="B2" s="149"/>
      <c r="C2" s="149"/>
      <c r="D2" s="149"/>
      <c r="E2" s="68"/>
      <c r="F2" s="149"/>
      <c r="G2" s="9" t="s">
        <v>93</v>
      </c>
      <c r="H2" s="9" t="s">
        <v>93</v>
      </c>
      <c r="I2" s="9" t="s">
        <v>93</v>
      </c>
      <c r="J2" s="149"/>
      <c r="L2" s="149"/>
      <c r="M2" s="149"/>
      <c r="N2" s="149"/>
      <c r="O2" s="149"/>
      <c r="P2" s="149"/>
      <c r="Q2" s="149"/>
      <c r="R2" s="149"/>
      <c r="S2" s="149"/>
      <c r="T2" s="10" t="s">
        <v>8</v>
      </c>
    </row>
    <row r="3" spans="1:20" ht="15.75" hidden="1" customHeight="1">
      <c r="A3" s="8"/>
      <c r="B3" s="8"/>
      <c r="C3" s="8"/>
      <c r="D3" s="8"/>
      <c r="E3" s="68"/>
      <c r="F3" s="149"/>
      <c r="G3" s="9" t="s">
        <v>94</v>
      </c>
      <c r="H3" s="9" t="s">
        <v>95</v>
      </c>
      <c r="I3" s="9" t="s">
        <v>96</v>
      </c>
      <c r="J3" s="149"/>
      <c r="L3" s="8"/>
      <c r="M3" s="8"/>
      <c r="N3" s="8"/>
      <c r="O3" s="8"/>
      <c r="P3" s="8"/>
      <c r="Q3" s="8"/>
      <c r="R3" s="8"/>
      <c r="S3" s="8"/>
      <c r="T3" s="10" t="s">
        <v>8</v>
      </c>
    </row>
    <row r="4" spans="1:20" ht="15" hidden="1" customHeight="1">
      <c r="A4" s="149"/>
      <c r="B4" s="149"/>
      <c r="C4" s="149"/>
      <c r="D4" s="149"/>
      <c r="E4" s="149"/>
      <c r="F4" s="149"/>
      <c r="G4" s="149"/>
      <c r="H4" s="8"/>
      <c r="I4" s="27"/>
      <c r="J4" s="149"/>
      <c r="K4" s="57"/>
      <c r="L4" s="149"/>
      <c r="M4" s="149"/>
      <c r="N4" s="149"/>
      <c r="O4" s="149"/>
      <c r="P4" s="149"/>
      <c r="Q4" s="149"/>
      <c r="R4" s="149"/>
      <c r="S4" s="149"/>
      <c r="T4" s="61"/>
    </row>
    <row r="5" spans="1:20" ht="15" customHeight="1">
      <c r="A5" s="149"/>
      <c r="B5" s="149"/>
      <c r="C5" s="149"/>
      <c r="D5" s="149"/>
      <c r="E5" s="149"/>
      <c r="F5" s="149"/>
      <c r="G5" s="149"/>
      <c r="H5" s="8"/>
      <c r="I5" s="27"/>
      <c r="J5" s="149"/>
      <c r="K5" s="57"/>
      <c r="L5" s="149"/>
      <c r="M5" s="149"/>
      <c r="N5" s="11" t="s">
        <v>9</v>
      </c>
      <c r="O5" s="12" t="b">
        <f>'Общая информация'!F23="да"</f>
        <v>1</v>
      </c>
      <c r="P5" s="149"/>
      <c r="Q5" s="149"/>
      <c r="R5" s="149"/>
      <c r="S5" s="149"/>
      <c r="T5" s="61"/>
    </row>
    <row r="6" spans="1:20" ht="12.75" customHeight="1">
      <c r="A6" s="149"/>
      <c r="B6" s="149"/>
      <c r="C6" s="149"/>
      <c r="D6" s="2" t="s">
        <v>343</v>
      </c>
      <c r="E6" s="2"/>
      <c r="F6" s="149"/>
      <c r="G6" s="149"/>
      <c r="H6" s="8"/>
      <c r="I6" s="27"/>
      <c r="J6" s="149"/>
      <c r="K6" s="57"/>
      <c r="L6" s="149"/>
      <c r="M6" s="149"/>
      <c r="N6" s="149"/>
      <c r="O6" s="149"/>
      <c r="P6" s="149"/>
      <c r="Q6" s="149"/>
      <c r="R6" s="149"/>
      <c r="S6" s="149"/>
      <c r="T6" s="61"/>
    </row>
    <row r="7" spans="1:20" ht="20.25" customHeight="1">
      <c r="A7" s="149"/>
      <c r="B7" s="149"/>
      <c r="C7" s="149"/>
      <c r="D7" s="13" t="str">
        <f>objectName</f>
        <v>МУП г. Горячий Ключ "Водоканал" ИНН: 2305028371, КПП: 230501001</v>
      </c>
      <c r="E7" s="149"/>
      <c r="F7" s="149"/>
      <c r="G7" s="149"/>
      <c r="H7" s="8"/>
      <c r="I7" s="27"/>
      <c r="J7" s="149"/>
      <c r="K7" s="57"/>
      <c r="L7" s="149"/>
      <c r="M7" s="149"/>
      <c r="N7" s="149"/>
      <c r="O7" s="149"/>
      <c r="P7" s="149"/>
      <c r="Q7" s="149"/>
      <c r="R7" s="149"/>
      <c r="S7" s="149"/>
      <c r="T7" s="61"/>
    </row>
    <row r="8" spans="1:20" ht="15" customHeight="1">
      <c r="A8" s="149"/>
      <c r="B8" s="149"/>
      <c r="C8" s="149"/>
      <c r="D8" s="14"/>
      <c r="E8" s="14"/>
      <c r="F8" s="149"/>
      <c r="G8" s="15" t="s">
        <v>9</v>
      </c>
      <c r="H8" s="15" t="s">
        <v>9</v>
      </c>
      <c r="I8" s="15" t="s">
        <v>9</v>
      </c>
      <c r="J8" s="149"/>
      <c r="K8" s="15"/>
      <c r="L8" s="149"/>
      <c r="M8" s="149"/>
      <c r="N8" s="149"/>
      <c r="O8" s="149"/>
      <c r="P8" s="149"/>
      <c r="Q8" s="149"/>
      <c r="R8" s="149"/>
      <c r="S8" s="149"/>
      <c r="T8" s="15" t="s">
        <v>9</v>
      </c>
    </row>
    <row r="9" spans="1:20" ht="29.25" customHeight="1">
      <c r="A9" s="149"/>
      <c r="B9" s="149"/>
      <c r="C9" s="149"/>
      <c r="D9" s="69" t="s">
        <v>72</v>
      </c>
      <c r="E9" s="70" t="s">
        <v>11</v>
      </c>
      <c r="F9" s="152" t="s">
        <v>98</v>
      </c>
      <c r="G9" s="52" t="str">
        <f>'Общая информация'!$F$10</f>
        <v>2024</v>
      </c>
      <c r="H9" s="52" t="str">
        <f>'Общая информация'!$F$10</f>
        <v>2024</v>
      </c>
      <c r="I9" s="52" t="str">
        <f>'Общая информация'!$F$10</f>
        <v>2024</v>
      </c>
      <c r="J9" s="71" t="s">
        <v>99</v>
      </c>
      <c r="K9" s="72"/>
      <c r="L9" s="25"/>
      <c r="M9" s="73" t="s">
        <v>100</v>
      </c>
      <c r="N9" s="149"/>
      <c r="O9" s="149"/>
      <c r="P9" s="149"/>
      <c r="Q9" s="149"/>
      <c r="R9" s="149"/>
      <c r="S9" s="149"/>
      <c r="T9" s="52" t="s">
        <v>85</v>
      </c>
    </row>
    <row r="10" spans="1:20" ht="29.25" customHeight="1">
      <c r="A10" s="8"/>
      <c r="B10" s="8"/>
      <c r="C10" s="8"/>
      <c r="D10" s="74" t="s">
        <v>72</v>
      </c>
      <c r="E10" s="70" t="s">
        <v>11</v>
      </c>
      <c r="F10" s="152" t="s">
        <v>98</v>
      </c>
      <c r="G10" s="52" t="s">
        <v>94</v>
      </c>
      <c r="H10" s="52" t="s">
        <v>95</v>
      </c>
      <c r="I10" s="52" t="s">
        <v>96</v>
      </c>
      <c r="J10" s="76" t="s">
        <v>99</v>
      </c>
      <c r="K10" s="77"/>
      <c r="L10" s="25"/>
      <c r="M10" s="73" t="s">
        <v>9</v>
      </c>
      <c r="N10" s="8"/>
      <c r="O10" s="8"/>
      <c r="P10" s="8"/>
      <c r="Q10" s="8"/>
      <c r="R10" s="8"/>
      <c r="S10" s="8"/>
      <c r="T10" s="52" t="s">
        <v>85</v>
      </c>
    </row>
    <row r="11" spans="1:20" ht="15" customHeight="1">
      <c r="A11" s="149"/>
      <c r="B11" s="149"/>
      <c r="C11" s="149"/>
      <c r="D11" s="102"/>
      <c r="E11" s="102" t="s">
        <v>344</v>
      </c>
      <c r="F11" s="102"/>
      <c r="G11" s="102"/>
      <c r="H11" s="102"/>
      <c r="I11" s="102"/>
      <c r="J11" s="76"/>
      <c r="K11" s="103"/>
      <c r="L11" s="102"/>
      <c r="M11" s="149"/>
      <c r="N11" s="149"/>
      <c r="O11" s="12" t="b">
        <v>1</v>
      </c>
      <c r="P11" s="149"/>
      <c r="Q11" s="149"/>
      <c r="R11" s="149"/>
      <c r="S11" s="149"/>
      <c r="T11" s="104"/>
    </row>
    <row r="12" spans="1:20" ht="26.25" customHeight="1">
      <c r="A12" s="16" t="s">
        <v>345</v>
      </c>
      <c r="B12" s="8"/>
      <c r="C12" s="15" t="s">
        <v>9</v>
      </c>
      <c r="D12" s="78">
        <v>1</v>
      </c>
      <c r="E12" s="41" t="s">
        <v>345</v>
      </c>
      <c r="F12" s="152" t="s">
        <v>117</v>
      </c>
      <c r="G12" s="105">
        <v>0</v>
      </c>
      <c r="H12" s="79">
        <f>IF(H14=0,0,H13/H14*100)</f>
        <v>0</v>
      </c>
      <c r="I12" s="79">
        <f>IF(I14=0,0,I13/I14*100)</f>
        <v>0</v>
      </c>
      <c r="J12" s="80"/>
      <c r="K12" s="44"/>
      <c r="L12" s="8"/>
      <c r="M12" s="8"/>
      <c r="N12" s="8"/>
      <c r="O12" s="12" t="b">
        <v>1</v>
      </c>
      <c r="P12" s="8"/>
      <c r="Q12" s="8"/>
      <c r="R12" s="8"/>
      <c r="S12" s="8"/>
      <c r="T12" s="43"/>
    </row>
    <row r="13" spans="1:20" ht="17.25" customHeight="1">
      <c r="A13" s="16" t="s">
        <v>346</v>
      </c>
      <c r="B13" s="27"/>
      <c r="C13" s="15" t="s">
        <v>9</v>
      </c>
      <c r="D13" s="78" t="s">
        <v>104</v>
      </c>
      <c r="E13" s="81" t="s">
        <v>346</v>
      </c>
      <c r="F13" s="152" t="s">
        <v>173</v>
      </c>
      <c r="G13" s="106"/>
      <c r="H13" s="105">
        <v>0</v>
      </c>
      <c r="I13" s="107"/>
      <c r="J13" s="80"/>
      <c r="K13" s="44"/>
      <c r="L13" s="27"/>
      <c r="M13" s="27"/>
      <c r="N13" s="27"/>
      <c r="O13" s="12" t="b">
        <v>1</v>
      </c>
      <c r="P13" s="27"/>
      <c r="Q13" s="27"/>
      <c r="R13" s="27"/>
      <c r="S13" s="27"/>
      <c r="T13" s="43"/>
    </row>
    <row r="14" spans="1:20" ht="26.25" customHeight="1">
      <c r="A14" s="16" t="s">
        <v>347</v>
      </c>
      <c r="B14" s="27"/>
      <c r="C14" s="15" t="s">
        <v>9</v>
      </c>
      <c r="D14" s="78" t="s">
        <v>106</v>
      </c>
      <c r="E14" s="81" t="s">
        <v>347</v>
      </c>
      <c r="F14" s="152" t="s">
        <v>173</v>
      </c>
      <c r="G14" s="106"/>
      <c r="H14" s="105">
        <v>366</v>
      </c>
      <c r="I14" s="107"/>
      <c r="J14" s="80"/>
      <c r="K14" s="44"/>
      <c r="L14" s="27"/>
      <c r="M14" s="27"/>
      <c r="N14" s="27"/>
      <c r="O14" s="12" t="b">
        <v>1</v>
      </c>
      <c r="P14" s="27"/>
      <c r="Q14" s="27"/>
      <c r="R14" s="27"/>
      <c r="S14" s="27"/>
      <c r="T14" s="43"/>
    </row>
    <row r="15" spans="1:20" ht="26.25" customHeight="1">
      <c r="A15" s="16" t="s">
        <v>348</v>
      </c>
      <c r="B15" s="27"/>
      <c r="C15" s="15" t="s">
        <v>9</v>
      </c>
      <c r="D15" s="78">
        <v>2</v>
      </c>
      <c r="E15" s="41" t="s">
        <v>348</v>
      </c>
      <c r="F15" s="152" t="s">
        <v>117</v>
      </c>
      <c r="G15" s="105">
        <v>0</v>
      </c>
      <c r="H15" s="79">
        <f>IF(H17=0,0,H16/H17*100)</f>
        <v>0</v>
      </c>
      <c r="I15" s="79">
        <f>IF(I17=0,0,I16/I17*100)</f>
        <v>0</v>
      </c>
      <c r="J15" s="80"/>
      <c r="K15" s="44"/>
      <c r="L15" s="27"/>
      <c r="M15" s="27"/>
      <c r="N15" s="27"/>
      <c r="O15" s="12" t="b">
        <v>1</v>
      </c>
      <c r="P15" s="27"/>
      <c r="Q15" s="27"/>
      <c r="R15" s="27"/>
      <c r="S15" s="27"/>
      <c r="T15" s="43"/>
    </row>
    <row r="16" spans="1:20" ht="17.25" customHeight="1">
      <c r="A16" s="16" t="s">
        <v>349</v>
      </c>
      <c r="B16" s="27"/>
      <c r="C16" s="15" t="s">
        <v>9</v>
      </c>
      <c r="D16" s="78" t="s">
        <v>161</v>
      </c>
      <c r="E16" s="81" t="s">
        <v>349</v>
      </c>
      <c r="F16" s="152" t="s">
        <v>173</v>
      </c>
      <c r="G16" s="106"/>
      <c r="H16" s="105">
        <v>0</v>
      </c>
      <c r="I16" s="107"/>
      <c r="J16" s="80"/>
      <c r="K16" s="44"/>
      <c r="L16" s="27"/>
      <c r="M16" s="27"/>
      <c r="N16" s="27"/>
      <c r="O16" s="12" t="b">
        <v>1</v>
      </c>
      <c r="P16" s="27"/>
      <c r="Q16" s="27"/>
      <c r="R16" s="27"/>
      <c r="S16" s="27"/>
      <c r="T16" s="43"/>
    </row>
    <row r="17" spans="1:20" ht="17.25" customHeight="1">
      <c r="A17" s="16" t="s">
        <v>350</v>
      </c>
      <c r="B17" s="8"/>
      <c r="C17" s="15" t="s">
        <v>9</v>
      </c>
      <c r="D17" s="78" t="s">
        <v>163</v>
      </c>
      <c r="E17" s="81" t="s">
        <v>350</v>
      </c>
      <c r="F17" s="75" t="s">
        <v>173</v>
      </c>
      <c r="G17" s="106"/>
      <c r="H17" s="105">
        <v>366</v>
      </c>
      <c r="I17" s="107"/>
      <c r="J17" s="80"/>
      <c r="K17" s="44"/>
      <c r="L17" s="8"/>
      <c r="M17" s="8"/>
      <c r="N17" s="8"/>
      <c r="O17" s="12" t="b">
        <v>1</v>
      </c>
      <c r="P17" s="8"/>
      <c r="Q17" s="8"/>
      <c r="R17" s="8"/>
      <c r="S17" s="8"/>
      <c r="T17" s="43"/>
    </row>
    <row r="18" spans="1:20" ht="26.25" customHeight="1">
      <c r="A18" s="16" t="s">
        <v>351</v>
      </c>
      <c r="B18" s="8"/>
      <c r="C18" s="15" t="s">
        <v>9</v>
      </c>
      <c r="D18" s="78">
        <v>3</v>
      </c>
      <c r="E18" s="41" t="s">
        <v>351</v>
      </c>
      <c r="F18" s="75" t="s">
        <v>117</v>
      </c>
      <c r="G18" s="105">
        <v>0</v>
      </c>
      <c r="H18" s="79">
        <f>IF(H20=0,0,H19/H20*100)</f>
        <v>0</v>
      </c>
      <c r="I18" s="79">
        <f>IF(I20=0,0,I19/I20*100)</f>
        <v>0</v>
      </c>
      <c r="J18" s="80"/>
      <c r="K18" s="44"/>
      <c r="L18" s="8"/>
      <c r="M18" s="8"/>
      <c r="N18" s="8"/>
      <c r="O18" s="12" t="b">
        <v>1</v>
      </c>
      <c r="P18" s="8"/>
      <c r="Q18" s="8"/>
      <c r="R18" s="8"/>
      <c r="S18" s="8"/>
      <c r="T18" s="43"/>
    </row>
    <row r="19" spans="1:20" ht="26.25" customHeight="1">
      <c r="A19" s="16" t="s">
        <v>352</v>
      </c>
      <c r="B19" s="8"/>
      <c r="C19" s="15" t="s">
        <v>9</v>
      </c>
      <c r="D19" s="78" t="s">
        <v>353</v>
      </c>
      <c r="E19" s="81" t="s">
        <v>352</v>
      </c>
      <c r="F19" s="75" t="s">
        <v>157</v>
      </c>
      <c r="G19" s="106"/>
      <c r="H19" s="105">
        <v>0</v>
      </c>
      <c r="I19" s="107"/>
      <c r="J19" s="80"/>
      <c r="K19" s="44"/>
      <c r="L19" s="8"/>
      <c r="M19" s="8"/>
      <c r="N19" s="8"/>
      <c r="O19" s="12" t="b">
        <v>1</v>
      </c>
      <c r="P19" s="8"/>
      <c r="Q19" s="8"/>
      <c r="R19" s="8"/>
      <c r="S19" s="8"/>
      <c r="T19" s="43"/>
    </row>
    <row r="20" spans="1:20" ht="17.25" customHeight="1">
      <c r="A20" s="16" t="s">
        <v>354</v>
      </c>
      <c r="B20" s="8"/>
      <c r="C20" s="15" t="s">
        <v>9</v>
      </c>
      <c r="D20" s="78" t="s">
        <v>355</v>
      </c>
      <c r="E20" s="81" t="s">
        <v>354</v>
      </c>
      <c r="F20" s="75" t="s">
        <v>157</v>
      </c>
      <c r="G20" s="106"/>
      <c r="H20" s="105">
        <v>366</v>
      </c>
      <c r="I20" s="107"/>
      <c r="J20" s="80"/>
      <c r="K20" s="44"/>
      <c r="L20" s="8"/>
      <c r="M20" s="8"/>
      <c r="N20" s="8"/>
      <c r="O20" s="12" t="b">
        <v>1</v>
      </c>
      <c r="P20" s="8"/>
      <c r="Q20" s="8"/>
      <c r="R20" s="8"/>
      <c r="S20" s="8"/>
      <c r="T20" s="43"/>
    </row>
    <row r="21" spans="1:20" ht="26.25" customHeight="1">
      <c r="A21" s="16" t="s">
        <v>356</v>
      </c>
      <c r="B21" s="8"/>
      <c r="C21" s="15" t="s">
        <v>9</v>
      </c>
      <c r="D21" s="78">
        <v>4</v>
      </c>
      <c r="E21" s="41" t="s">
        <v>356</v>
      </c>
      <c r="F21" s="75" t="s">
        <v>117</v>
      </c>
      <c r="G21" s="105">
        <v>0</v>
      </c>
      <c r="H21" s="79">
        <f>IF(H23=0,0,H22/H23*100)</f>
        <v>0</v>
      </c>
      <c r="I21" s="79">
        <f>IF(I23=0,0,I22/I23*100)</f>
        <v>0</v>
      </c>
      <c r="J21" s="80"/>
      <c r="K21" s="44"/>
      <c r="L21" s="8"/>
      <c r="M21" s="8"/>
      <c r="N21" s="8"/>
      <c r="O21" s="12" t="b">
        <v>1</v>
      </c>
      <c r="P21" s="8"/>
      <c r="Q21" s="8"/>
      <c r="R21" s="8"/>
      <c r="S21" s="8"/>
      <c r="T21" s="43"/>
    </row>
    <row r="22" spans="1:20" ht="26.25" customHeight="1">
      <c r="A22" s="16" t="s">
        <v>357</v>
      </c>
      <c r="B22" s="8"/>
      <c r="C22" s="15" t="s">
        <v>9</v>
      </c>
      <c r="D22" s="78" t="s">
        <v>112</v>
      </c>
      <c r="E22" s="81" t="s">
        <v>357</v>
      </c>
      <c r="F22" s="75" t="s">
        <v>157</v>
      </c>
      <c r="G22" s="106"/>
      <c r="H22" s="105">
        <v>0</v>
      </c>
      <c r="I22" s="107"/>
      <c r="J22" s="80"/>
      <c r="K22" s="44"/>
      <c r="L22" s="8"/>
      <c r="M22" s="8"/>
      <c r="N22" s="8"/>
      <c r="O22" s="12" t="b">
        <v>1</v>
      </c>
      <c r="P22" s="8"/>
      <c r="Q22" s="8"/>
      <c r="R22" s="8"/>
      <c r="S22" s="8"/>
      <c r="T22" s="43"/>
    </row>
    <row r="23" spans="1:20" ht="17.25" customHeight="1">
      <c r="A23" s="16" t="s">
        <v>358</v>
      </c>
      <c r="B23" s="27"/>
      <c r="C23" s="15" t="s">
        <v>9</v>
      </c>
      <c r="D23" s="78" t="s">
        <v>114</v>
      </c>
      <c r="E23" s="81" t="s">
        <v>358</v>
      </c>
      <c r="F23" s="152" t="s">
        <v>157</v>
      </c>
      <c r="G23" s="106"/>
      <c r="H23" s="105">
        <v>366</v>
      </c>
      <c r="I23" s="107"/>
      <c r="J23" s="80"/>
      <c r="K23" s="44"/>
      <c r="L23" s="27"/>
      <c r="M23" s="27"/>
      <c r="N23" s="27"/>
      <c r="O23" s="12" t="b">
        <v>1</v>
      </c>
      <c r="P23" s="27"/>
      <c r="Q23" s="27"/>
      <c r="R23" s="27"/>
      <c r="S23" s="27"/>
      <c r="T23" s="43"/>
    </row>
    <row r="24" spans="1:20" ht="15" customHeight="1">
      <c r="A24" s="149"/>
      <c r="B24" s="149"/>
      <c r="C24" s="149"/>
      <c r="D24" s="102"/>
      <c r="E24" s="102" t="s">
        <v>359</v>
      </c>
      <c r="F24" s="102"/>
      <c r="G24" s="102"/>
      <c r="H24" s="102"/>
      <c r="I24" s="102"/>
      <c r="J24" s="76"/>
      <c r="K24" s="103"/>
      <c r="L24" s="102"/>
      <c r="M24" s="149"/>
      <c r="N24" s="149"/>
      <c r="O24" s="12" t="b">
        <v>1</v>
      </c>
      <c r="P24" s="149"/>
      <c r="Q24" s="149"/>
      <c r="R24" s="149"/>
      <c r="S24" s="149"/>
      <c r="T24" s="104"/>
    </row>
    <row r="25" spans="1:20" ht="17.25" customHeight="1">
      <c r="A25" s="16" t="s">
        <v>360</v>
      </c>
      <c r="B25" s="27"/>
      <c r="C25" s="15" t="s">
        <v>9</v>
      </c>
      <c r="D25" s="78">
        <v>5</v>
      </c>
      <c r="E25" s="41" t="s">
        <v>360</v>
      </c>
      <c r="F25" s="152" t="s">
        <v>166</v>
      </c>
      <c r="G25" s="105">
        <v>10</v>
      </c>
      <c r="H25" s="79">
        <f>IF(H27=0,0,H26/H27)</f>
        <v>4.8198684598017074</v>
      </c>
      <c r="I25" s="79">
        <f>IF(I27=0,0,I26/I27)</f>
        <v>0</v>
      </c>
      <c r="J25" s="80"/>
      <c r="K25" s="44"/>
      <c r="L25" s="27"/>
      <c r="M25" s="27"/>
      <c r="N25" s="27"/>
      <c r="O25" s="12" t="b">
        <v>1</v>
      </c>
      <c r="P25" s="27"/>
      <c r="Q25" s="27"/>
      <c r="R25" s="27"/>
      <c r="S25" s="27"/>
      <c r="T25" s="43"/>
    </row>
    <row r="26" spans="1:20" ht="17.25" customHeight="1">
      <c r="A26" s="16" t="s">
        <v>361</v>
      </c>
      <c r="B26" s="27"/>
      <c r="C26" s="15" t="s">
        <v>9</v>
      </c>
      <c r="D26" s="78" t="s">
        <v>308</v>
      </c>
      <c r="E26" s="81" t="s">
        <v>361</v>
      </c>
      <c r="F26" s="152" t="s">
        <v>157</v>
      </c>
      <c r="G26" s="106"/>
      <c r="H26" s="105">
        <v>491</v>
      </c>
      <c r="I26" s="107"/>
      <c r="J26" s="80"/>
      <c r="K26" s="44"/>
      <c r="L26" s="27"/>
      <c r="M26" s="27"/>
      <c r="N26" s="27"/>
      <c r="O26" s="12" t="b">
        <v>1</v>
      </c>
      <c r="P26" s="27"/>
      <c r="Q26" s="27"/>
      <c r="R26" s="27"/>
      <c r="S26" s="27"/>
      <c r="T26" s="43"/>
    </row>
    <row r="27" spans="1:20" ht="17.25" customHeight="1">
      <c r="A27" s="16" t="s">
        <v>362</v>
      </c>
      <c r="B27" s="27"/>
      <c r="C27" s="15" t="s">
        <v>9</v>
      </c>
      <c r="D27" s="78" t="s">
        <v>314</v>
      </c>
      <c r="E27" s="81" t="s">
        <v>362</v>
      </c>
      <c r="F27" s="152" t="s">
        <v>169</v>
      </c>
      <c r="G27" s="106"/>
      <c r="H27" s="105">
        <v>101.87</v>
      </c>
      <c r="I27" s="107"/>
      <c r="J27" s="80"/>
      <c r="K27" s="44"/>
      <c r="L27" s="27"/>
      <c r="M27" s="27"/>
      <c r="N27" s="27"/>
      <c r="O27" s="12" t="b">
        <v>1</v>
      </c>
      <c r="P27" s="27"/>
      <c r="Q27" s="27"/>
      <c r="R27" s="27"/>
      <c r="S27" s="27"/>
      <c r="T27" s="43"/>
    </row>
    <row r="28" spans="1:20" ht="15" customHeight="1">
      <c r="A28" s="149"/>
      <c r="B28" s="149"/>
      <c r="C28" s="149"/>
      <c r="D28" s="102"/>
      <c r="E28" s="102" t="s">
        <v>170</v>
      </c>
      <c r="F28" s="102"/>
      <c r="G28" s="102"/>
      <c r="H28" s="102"/>
      <c r="I28" s="102"/>
      <c r="J28" s="76"/>
      <c r="K28" s="103"/>
      <c r="L28" s="102"/>
      <c r="M28" s="149"/>
      <c r="N28" s="149"/>
      <c r="O28" s="12" t="b">
        <v>1</v>
      </c>
      <c r="P28" s="149"/>
      <c r="Q28" s="149"/>
      <c r="R28" s="149"/>
      <c r="S28" s="149"/>
      <c r="T28" s="104"/>
    </row>
    <row r="29" spans="1:20" ht="26.25" customHeight="1">
      <c r="A29" s="16" t="s">
        <v>363</v>
      </c>
      <c r="B29" s="27"/>
      <c r="C29" s="15" t="s">
        <v>9</v>
      </c>
      <c r="D29" s="78">
        <v>6</v>
      </c>
      <c r="E29" s="41" t="s">
        <v>363</v>
      </c>
      <c r="F29" s="152" t="s">
        <v>176</v>
      </c>
      <c r="G29" s="43"/>
      <c r="H29" s="79">
        <f>IF(H31=0,0,H30/H31)</f>
        <v>0</v>
      </c>
      <c r="I29" s="79">
        <f>IF(I31=0,0,I30/I31)</f>
        <v>0</v>
      </c>
      <c r="J29" s="80"/>
      <c r="K29" s="44"/>
      <c r="L29" s="27"/>
      <c r="M29" s="27"/>
      <c r="N29" s="27"/>
      <c r="O29" s="12" t="b">
        <v>1</v>
      </c>
      <c r="P29" s="27"/>
      <c r="Q29" s="27"/>
      <c r="R29" s="27"/>
      <c r="S29" s="27"/>
      <c r="T29" s="43"/>
    </row>
    <row r="30" spans="1:20" ht="17.25" customHeight="1">
      <c r="A30" s="16" t="s">
        <v>364</v>
      </c>
      <c r="B30" s="27"/>
      <c r="C30" s="15" t="s">
        <v>9</v>
      </c>
      <c r="D30" s="78" t="s">
        <v>365</v>
      </c>
      <c r="E30" s="81" t="s">
        <v>364</v>
      </c>
      <c r="F30" s="152" t="s">
        <v>178</v>
      </c>
      <c r="G30" s="106"/>
      <c r="H30" s="43"/>
      <c r="I30" s="82"/>
      <c r="J30" s="80"/>
      <c r="K30" s="44"/>
      <c r="L30" s="27"/>
      <c r="M30" s="27"/>
      <c r="N30" s="27"/>
      <c r="O30" s="12" t="b">
        <v>1</v>
      </c>
      <c r="P30" s="27"/>
      <c r="Q30" s="27"/>
      <c r="R30" s="27"/>
      <c r="S30" s="27"/>
      <c r="T30" s="43"/>
    </row>
    <row r="31" spans="1:20" ht="17.25" customHeight="1">
      <c r="A31" s="16" t="s">
        <v>366</v>
      </c>
      <c r="B31" s="27"/>
      <c r="C31" s="15" t="s">
        <v>9</v>
      </c>
      <c r="D31" s="78" t="s">
        <v>367</v>
      </c>
      <c r="E31" s="81" t="s">
        <v>366</v>
      </c>
      <c r="F31" s="152" t="s">
        <v>173</v>
      </c>
      <c r="G31" s="106"/>
      <c r="H31" s="43"/>
      <c r="I31" s="82"/>
      <c r="J31" s="80"/>
      <c r="K31" s="44"/>
      <c r="L31" s="27"/>
      <c r="M31" s="27"/>
      <c r="N31" s="27"/>
      <c r="O31" s="12" t="b">
        <v>1</v>
      </c>
      <c r="P31" s="27"/>
      <c r="Q31" s="27"/>
      <c r="R31" s="27"/>
      <c r="S31" s="27"/>
      <c r="T31" s="43"/>
    </row>
    <row r="32" spans="1:20" ht="26.25" customHeight="1">
      <c r="A32" s="16" t="s">
        <v>368</v>
      </c>
      <c r="B32" s="27"/>
      <c r="C32" s="15" t="s">
        <v>9</v>
      </c>
      <c r="D32" s="78">
        <v>7</v>
      </c>
      <c r="E32" s="41" t="s">
        <v>368</v>
      </c>
      <c r="F32" s="152" t="s">
        <v>176</v>
      </c>
      <c r="G32" s="105">
        <v>1.1499999999999999</v>
      </c>
      <c r="H32" s="79">
        <f>IF(H34=0,0,H33/H34)</f>
        <v>1.0335381184547103</v>
      </c>
      <c r="I32" s="79">
        <f>IF(I34=0,0,I33/I34)</f>
        <v>0</v>
      </c>
      <c r="J32" s="80"/>
      <c r="K32" s="44"/>
      <c r="L32" s="27"/>
      <c r="M32" s="27"/>
      <c r="N32" s="27"/>
      <c r="O32" s="12" t="b">
        <v>1</v>
      </c>
      <c r="P32" s="27"/>
      <c r="Q32" s="27"/>
      <c r="R32" s="27"/>
      <c r="S32" s="27"/>
      <c r="T32" s="43"/>
    </row>
    <row r="33" spans="1:20" ht="26.25" customHeight="1">
      <c r="A33" s="16" t="s">
        <v>181</v>
      </c>
      <c r="B33" s="27"/>
      <c r="C33" s="15" t="s">
        <v>9</v>
      </c>
      <c r="D33" s="78" t="s">
        <v>369</v>
      </c>
      <c r="E33" s="81" t="s">
        <v>181</v>
      </c>
      <c r="F33" s="152" t="s">
        <v>178</v>
      </c>
      <c r="G33" s="106"/>
      <c r="H33" s="105">
        <v>1418.19</v>
      </c>
      <c r="I33" s="107"/>
      <c r="J33" s="80"/>
      <c r="K33" s="44"/>
      <c r="L33" s="27"/>
      <c r="M33" s="27"/>
      <c r="N33" s="27"/>
      <c r="O33" s="12" t="b">
        <v>1</v>
      </c>
      <c r="P33" s="27"/>
      <c r="Q33" s="27"/>
      <c r="R33" s="27"/>
      <c r="S33" s="27"/>
      <c r="T33" s="43"/>
    </row>
    <row r="34" spans="1:20" ht="17.25" customHeight="1">
      <c r="A34" s="16" t="s">
        <v>370</v>
      </c>
      <c r="B34" s="27"/>
      <c r="C34" s="15" t="s">
        <v>9</v>
      </c>
      <c r="D34" s="78" t="s">
        <v>371</v>
      </c>
      <c r="E34" s="81" t="s">
        <v>370</v>
      </c>
      <c r="F34" s="152" t="s">
        <v>173</v>
      </c>
      <c r="G34" s="106"/>
      <c r="H34" s="105">
        <v>1372.17</v>
      </c>
      <c r="I34" s="107"/>
      <c r="J34" s="80"/>
      <c r="K34" s="44"/>
      <c r="L34" s="27"/>
      <c r="M34" s="27"/>
      <c r="N34" s="27"/>
      <c r="O34" s="12" t="b">
        <v>1</v>
      </c>
      <c r="P34" s="27"/>
      <c r="Q34" s="27"/>
      <c r="R34" s="27"/>
      <c r="S34" s="27"/>
      <c r="T34" s="43"/>
    </row>
    <row r="35" spans="1:20" ht="0" hidden="1" customHeight="1">
      <c r="A35" s="16" t="s">
        <v>183</v>
      </c>
      <c r="B35" s="8"/>
      <c r="C35" s="15" t="s">
        <v>9</v>
      </c>
      <c r="D35" s="78"/>
      <c r="E35" s="41" t="s">
        <v>183</v>
      </c>
      <c r="F35" s="31"/>
      <c r="G35" s="108" t="str">
        <f>IFERROR(INDEX('Список МО'!$G$8:$G$10,MATCH("1",'Список МО'!$E$8:$E$10,0),),"")</f>
        <v>Муниципальный округ город Горячий Ключ</v>
      </c>
      <c r="H35" s="108" t="str">
        <f>IFERROR(INDEX('Список МО'!$G$8:$G$10,MATCH("1",'Список МО'!$E$8:$E$10,0),),"")</f>
        <v>Муниципальный округ город Горячий Ключ</v>
      </c>
      <c r="I35" s="108" t="str">
        <f>IFERROR(INDEX('Список МО'!$G$8:$G$10,MATCH("1",'Список МО'!$E$8:$E$10,0),),"")</f>
        <v>Муниципальный округ город Горячий Ключ</v>
      </c>
      <c r="J35" s="80"/>
      <c r="K35" s="29"/>
      <c r="L35" s="8"/>
      <c r="M35" s="8"/>
      <c r="N35" s="8"/>
      <c r="O35" s="12" t="b">
        <v>1</v>
      </c>
      <c r="P35" s="8"/>
      <c r="Q35" s="8"/>
      <c r="R35" s="8"/>
      <c r="S35" s="8"/>
      <c r="T35" s="30"/>
    </row>
    <row r="36" spans="1:20" ht="21" customHeight="1">
      <c r="A36" s="149"/>
      <c r="B36" s="149"/>
      <c r="C36" s="149"/>
      <c r="D36" t="s">
        <v>9</v>
      </c>
      <c r="E36" s="149"/>
      <c r="F36" s="149"/>
      <c r="G36" s="149"/>
      <c r="H36" s="8"/>
      <c r="I36" s="27"/>
      <c r="J36" s="149"/>
      <c r="K36" s="57"/>
      <c r="L36" s="149"/>
      <c r="M36" s="149"/>
      <c r="N36" s="149"/>
      <c r="O36" s="149"/>
      <c r="P36" s="149"/>
      <c r="Q36" s="149"/>
      <c r="R36" s="149"/>
      <c r="S36" s="149"/>
      <c r="T36" s="61"/>
    </row>
    <row r="37" spans="1:20" ht="18" customHeight="1">
      <c r="A37" s="149"/>
      <c r="B37" s="149"/>
      <c r="C37" s="149"/>
      <c r="D37" t="s">
        <v>9</v>
      </c>
      <c r="E37" s="149"/>
      <c r="F37" s="149"/>
      <c r="G37" s="149"/>
      <c r="H37" s="8"/>
      <c r="I37" s="27"/>
      <c r="J37" s="149"/>
      <c r="K37" s="57"/>
      <c r="L37" s="149"/>
      <c r="M37" s="149"/>
      <c r="N37" s="149"/>
      <c r="O37" s="149"/>
      <c r="P37" s="149"/>
      <c r="Q37" s="149"/>
      <c r="R37" s="149"/>
      <c r="S37" s="149"/>
      <c r="T37" s="61"/>
    </row>
    <row r="38" spans="1:20" ht="18" customHeight="1">
      <c r="A38" s="149"/>
      <c r="B38" s="149"/>
      <c r="C38" s="149"/>
      <c r="D38" t="s">
        <v>9</v>
      </c>
      <c r="E38" s="149"/>
      <c r="F38" s="149"/>
      <c r="G38" s="149"/>
      <c r="H38" s="8"/>
      <c r="I38" s="27"/>
      <c r="J38" s="149"/>
      <c r="K38" s="57"/>
      <c r="L38" s="149"/>
      <c r="M38" s="149"/>
      <c r="N38" s="149"/>
      <c r="O38" s="149"/>
      <c r="P38" s="149"/>
      <c r="Q38" s="149"/>
      <c r="R38" s="149"/>
      <c r="S38" s="149"/>
      <c r="T38" s="61"/>
    </row>
    <row r="39" spans="1:20" ht="15" customHeight="1">
      <c r="A39" s="149"/>
      <c r="B39" s="149"/>
      <c r="C39" s="149"/>
      <c r="D39" s="149"/>
      <c r="E39" s="149"/>
      <c r="F39" s="149"/>
      <c r="G39" s="149"/>
      <c r="H39" s="8"/>
      <c r="I39" s="27"/>
      <c r="J39" s="149"/>
      <c r="K39" s="57"/>
      <c r="L39" s="149"/>
      <c r="M39" s="149"/>
      <c r="N39" s="149"/>
      <c r="O39" s="149"/>
      <c r="P39" s="149"/>
      <c r="Q39" s="149"/>
      <c r="R39" s="149"/>
      <c r="S39" s="149"/>
      <c r="T39" s="61"/>
    </row>
    <row r="40" spans="1:20" ht="15" hidden="1" customHeight="1">
      <c r="A40" s="149"/>
      <c r="B40" s="149"/>
      <c r="C40" s="149"/>
      <c r="D40" s="149"/>
      <c r="E40" s="149"/>
      <c r="F40" s="149"/>
      <c r="G40" s="12" t="b">
        <v>1</v>
      </c>
      <c r="H40" s="12" t="b">
        <v>1</v>
      </c>
      <c r="I40" s="12" t="b">
        <f>'ВС - Баланс'!L50</f>
        <v>0</v>
      </c>
      <c r="J40" s="12" t="b">
        <f>I40</f>
        <v>0</v>
      </c>
      <c r="K40" s="40"/>
      <c r="L40" s="149"/>
      <c r="M40" s="149"/>
      <c r="N40" s="149"/>
      <c r="O40" s="149"/>
      <c r="P40" s="149"/>
      <c r="Q40" s="149"/>
      <c r="R40" s="149"/>
      <c r="S40" s="149"/>
      <c r="T40" s="12" t="b">
        <v>1</v>
      </c>
    </row>
    <row r="41" spans="1:20" ht="15" customHeight="1">
      <c r="A41" s="149"/>
      <c r="B41" s="149"/>
      <c r="C41" s="149"/>
      <c r="D41" s="149"/>
      <c r="E41" s="149"/>
      <c r="F41" s="149"/>
      <c r="G41" s="149"/>
      <c r="H41" s="8"/>
      <c r="I41" s="27"/>
      <c r="J41" s="149"/>
      <c r="K41" s="57"/>
      <c r="L41" s="149"/>
      <c r="M41" s="149"/>
      <c r="N41" s="149"/>
      <c r="O41" s="149"/>
      <c r="P41" s="149"/>
      <c r="Q41" s="149"/>
      <c r="R41" s="149"/>
      <c r="S41" s="149"/>
      <c r="T41" s="61"/>
    </row>
    <row r="42" spans="1:20" ht="15" customHeight="1">
      <c r="A42" s="149"/>
      <c r="B42" s="149"/>
      <c r="C42" s="149"/>
      <c r="D42" s="149"/>
      <c r="E42" s="149"/>
      <c r="F42" s="149"/>
      <c r="G42" s="149"/>
      <c r="H42" s="8"/>
      <c r="I42" s="27"/>
      <c r="J42" s="149"/>
      <c r="K42" s="57"/>
      <c r="L42" s="149"/>
      <c r="M42" s="149"/>
      <c r="N42" s="149"/>
      <c r="O42" s="149"/>
      <c r="P42" s="149"/>
      <c r="Q42" s="149"/>
      <c r="R42" s="149"/>
      <c r="S42" s="149"/>
      <c r="T42" s="61"/>
    </row>
    <row r="43" spans="1:20" ht="15" customHeight="1">
      <c r="A43" s="149"/>
      <c r="B43" s="149"/>
      <c r="C43" s="149"/>
      <c r="D43" s="149"/>
      <c r="E43" s="149"/>
      <c r="F43" s="149"/>
      <c r="G43" s="149"/>
      <c r="H43" s="8"/>
      <c r="I43" s="27"/>
      <c r="J43" s="149"/>
      <c r="K43" s="57"/>
      <c r="L43" s="149"/>
      <c r="M43" s="149"/>
      <c r="N43" s="149"/>
      <c r="O43" s="149"/>
      <c r="P43" s="149"/>
      <c r="Q43" s="149"/>
      <c r="R43" s="149"/>
      <c r="S43" s="149"/>
      <c r="T43" s="61"/>
    </row>
    <row r="44" spans="1:20" ht="15" customHeight="1">
      <c r="A44" s="149"/>
      <c r="B44" s="149"/>
      <c r="C44" s="149"/>
      <c r="D44" s="149"/>
      <c r="E44" s="149"/>
      <c r="F44" s="149"/>
      <c r="G44" s="149"/>
      <c r="H44" s="8"/>
      <c r="I44" s="27"/>
      <c r="J44" s="149"/>
      <c r="K44" s="57"/>
      <c r="L44" s="149"/>
      <c r="M44" s="149"/>
      <c r="N44" s="149"/>
      <c r="O44" s="149"/>
      <c r="P44" s="149"/>
      <c r="Q44" s="149"/>
      <c r="R44" s="149"/>
      <c r="S44" s="149"/>
      <c r="T44" s="61"/>
    </row>
    <row r="45" spans="1:20" ht="15" customHeight="1">
      <c r="A45" s="149"/>
      <c r="B45" s="149"/>
      <c r="C45" s="149"/>
      <c r="D45" s="149"/>
      <c r="E45" s="149"/>
      <c r="F45" s="149"/>
      <c r="G45" s="149"/>
      <c r="H45" s="8"/>
      <c r="I45" s="27"/>
      <c r="J45" s="149"/>
      <c r="K45" s="57"/>
      <c r="L45" s="149"/>
      <c r="M45" s="149"/>
      <c r="N45" s="149"/>
      <c r="O45" s="149"/>
      <c r="P45" s="149"/>
      <c r="Q45" s="149"/>
      <c r="R45" s="149"/>
      <c r="S45" s="149"/>
      <c r="T45" s="61"/>
    </row>
    <row r="46" spans="1:20" ht="15" customHeight="1">
      <c r="A46" s="149"/>
      <c r="B46" s="149"/>
      <c r="C46" s="149"/>
      <c r="D46" s="149"/>
      <c r="E46" s="149"/>
      <c r="F46" s="149"/>
      <c r="G46" s="149"/>
      <c r="H46" s="8"/>
      <c r="I46" s="27"/>
      <c r="J46" s="149"/>
      <c r="K46" s="57"/>
      <c r="L46" s="149"/>
      <c r="M46" s="149"/>
      <c r="N46" s="149"/>
      <c r="O46" s="149"/>
      <c r="P46" s="149"/>
      <c r="Q46" s="149"/>
      <c r="R46" s="149"/>
      <c r="S46" s="149"/>
      <c r="T46" s="61"/>
    </row>
    <row r="47" spans="1:20" ht="14.25" hidden="1" customHeight="1">
      <c r="A47" s="16" t="s">
        <v>9</v>
      </c>
      <c r="B47" s="149"/>
      <c r="C47" s="15" t="s">
        <v>9</v>
      </c>
      <c r="D47" s="78"/>
      <c r="E47" s="41"/>
      <c r="F47" s="151"/>
      <c r="G47" s="43"/>
      <c r="H47" s="43"/>
      <c r="I47" s="82"/>
      <c r="J47" s="80"/>
      <c r="K47" s="44"/>
      <c r="L47" s="149"/>
      <c r="M47" s="149"/>
      <c r="N47" s="149"/>
      <c r="O47" s="12" t="b">
        <v>1</v>
      </c>
      <c r="P47" s="149"/>
      <c r="Q47" s="149"/>
      <c r="R47" s="149"/>
      <c r="S47" s="149"/>
      <c r="T47" s="43"/>
    </row>
    <row r="48" spans="1:20" ht="15.75" hidden="1" customHeight="1">
      <c r="A48" s="149"/>
      <c r="B48" s="149"/>
      <c r="C48" s="149"/>
      <c r="D48" s="149"/>
      <c r="E48" s="45" t="s">
        <v>9</v>
      </c>
      <c r="F48" s="149"/>
      <c r="G48" s="46"/>
      <c r="H48" s="46"/>
      <c r="I48" s="46"/>
      <c r="J48" s="149"/>
      <c r="K48" s="47"/>
      <c r="L48" s="149"/>
      <c r="M48" s="149"/>
      <c r="N48" s="149"/>
      <c r="O48" s="149"/>
      <c r="P48" s="149"/>
      <c r="Q48" s="149"/>
      <c r="R48" s="149"/>
      <c r="S48" s="149"/>
      <c r="T48" s="46"/>
    </row>
  </sheetData>
  <sheetProtection insertRows="0" deleteColumns="0" deleteRows="0" sort="0" autoFilter="0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33"/>
  <sheetViews>
    <sheetView showGridLines="0" topLeftCell="C12" workbookViewId="0">
      <selection activeCell="F12" sqref="F12"/>
    </sheetView>
  </sheetViews>
  <sheetFormatPr defaultRowHeight="15" customHeight="1"/>
  <cols>
    <col min="1" max="2" width="12.28515625" hidden="1" customWidth="1"/>
    <col min="3" max="3" width="4.28515625" customWidth="1"/>
    <col min="4" max="4" width="7.28515625" customWidth="1"/>
    <col min="5" max="5" width="115.140625" customWidth="1"/>
    <col min="6" max="6" width="16.7109375" customWidth="1"/>
    <col min="7" max="9" width="0" hidden="1" customWidth="1"/>
    <col min="11" max="11" width="10.28515625" hidden="1"/>
    <col min="16" max="16" width="16.7109375" hidden="1" customWidth="1"/>
  </cols>
  <sheetData>
    <row r="1" spans="1:16" ht="15" hidden="1" customHeight="1">
      <c r="A1" s="149" t="s">
        <v>7</v>
      </c>
      <c r="B1" s="149"/>
      <c r="C1" s="149"/>
      <c r="D1" s="149"/>
      <c r="E1" s="149"/>
      <c r="F1" s="149"/>
      <c r="G1" s="7"/>
      <c r="H1" s="149"/>
      <c r="I1" s="149"/>
      <c r="J1" s="149"/>
      <c r="K1" s="149"/>
      <c r="L1" s="149"/>
      <c r="M1" s="149"/>
      <c r="N1" s="149"/>
      <c r="O1" s="149"/>
      <c r="P1" s="8"/>
    </row>
    <row r="2" spans="1:16" ht="15.75" hidden="1" customHeight="1">
      <c r="A2" s="149"/>
      <c r="B2" s="149"/>
      <c r="C2" s="149"/>
      <c r="D2" s="149"/>
      <c r="E2" s="68"/>
      <c r="F2" s="9" t="s">
        <v>93</v>
      </c>
      <c r="H2" s="149"/>
      <c r="I2" s="149"/>
      <c r="J2" s="149"/>
      <c r="K2" s="149"/>
      <c r="L2" s="149"/>
      <c r="M2" s="149"/>
      <c r="N2" s="149"/>
      <c r="O2" s="149"/>
      <c r="P2" s="10" t="s">
        <v>8</v>
      </c>
    </row>
    <row r="3" spans="1:16" ht="15.75" hidden="1" customHeight="1">
      <c r="A3" s="8"/>
      <c r="B3" s="8"/>
      <c r="C3" s="8"/>
      <c r="D3" s="8"/>
      <c r="E3" s="68"/>
      <c r="F3" s="9" t="s">
        <v>95</v>
      </c>
      <c r="H3" s="8"/>
      <c r="I3" s="8"/>
      <c r="J3" s="8"/>
      <c r="K3" s="8"/>
      <c r="L3" s="8"/>
      <c r="M3" s="8"/>
      <c r="N3" s="8"/>
      <c r="O3" s="8"/>
      <c r="P3" s="10" t="s">
        <v>8</v>
      </c>
    </row>
    <row r="4" spans="1:16" ht="15" hidden="1" customHeight="1">
      <c r="A4" s="149"/>
      <c r="B4" s="149"/>
      <c r="C4" s="149"/>
      <c r="D4" s="149"/>
      <c r="E4" s="149"/>
      <c r="F4" s="149"/>
      <c r="G4" s="7"/>
      <c r="H4" s="149"/>
      <c r="I4" s="149"/>
      <c r="J4" s="149"/>
      <c r="K4" s="149"/>
      <c r="L4" s="149"/>
      <c r="M4" s="149"/>
      <c r="N4" s="149"/>
      <c r="O4" s="149"/>
      <c r="P4" s="8"/>
    </row>
    <row r="5" spans="1:16" ht="15" customHeight="1">
      <c r="A5" s="149"/>
      <c r="B5" s="149"/>
      <c r="C5" s="149"/>
      <c r="D5" s="149"/>
      <c r="E5" s="149"/>
      <c r="F5" s="149"/>
      <c r="G5" s="7"/>
      <c r="H5" s="149"/>
      <c r="I5" s="149"/>
      <c r="J5" s="11" t="s">
        <v>9</v>
      </c>
      <c r="K5" s="12" t="b">
        <f>'Общая информация'!F23="да"</f>
        <v>1</v>
      </c>
      <c r="L5" s="149"/>
      <c r="M5" s="149"/>
      <c r="N5" s="149"/>
      <c r="O5" s="149"/>
      <c r="P5" s="8"/>
    </row>
    <row r="6" spans="1:16" ht="12.75" customHeight="1">
      <c r="A6" s="149"/>
      <c r="B6" s="149"/>
      <c r="C6" s="149"/>
      <c r="D6" s="2" t="s">
        <v>372</v>
      </c>
      <c r="E6" s="2"/>
      <c r="F6" s="149"/>
      <c r="G6" s="7"/>
      <c r="H6" s="149"/>
      <c r="I6" s="149"/>
      <c r="J6" s="149"/>
      <c r="K6" s="149"/>
      <c r="L6" s="149"/>
      <c r="M6" s="149"/>
      <c r="N6" s="149"/>
      <c r="O6" s="149"/>
      <c r="P6" s="8"/>
    </row>
    <row r="7" spans="1:16" ht="20.25" customHeight="1">
      <c r="A7" s="149"/>
      <c r="B7" s="149"/>
      <c r="C7" s="149"/>
      <c r="D7" s="13" t="str">
        <f>objectName</f>
        <v>МУП г. Горячий Ключ "Водоканал" ИНН: 2305028371, КПП: 230501001</v>
      </c>
      <c r="E7" s="149"/>
      <c r="F7" s="149"/>
      <c r="G7" s="7"/>
      <c r="H7" s="149"/>
      <c r="I7" s="149"/>
      <c r="J7" s="149"/>
      <c r="K7" s="149"/>
      <c r="L7" s="149"/>
      <c r="M7" s="149"/>
      <c r="N7" s="149"/>
      <c r="O7" s="149"/>
      <c r="P7" s="8"/>
    </row>
    <row r="8" spans="1:16" ht="15" customHeight="1">
      <c r="A8" s="149"/>
      <c r="B8" s="149"/>
      <c r="C8" s="149"/>
      <c r="D8" s="14"/>
      <c r="E8" s="14"/>
      <c r="F8" s="15" t="s">
        <v>9</v>
      </c>
      <c r="G8" s="15"/>
      <c r="H8" s="149"/>
      <c r="I8" s="149"/>
      <c r="J8" s="149"/>
      <c r="K8" s="149"/>
      <c r="L8" s="149"/>
      <c r="M8" s="149"/>
      <c r="N8" s="149"/>
      <c r="O8" s="149"/>
      <c r="P8" s="15" t="s">
        <v>9</v>
      </c>
    </row>
    <row r="9" spans="1:16" ht="19.5" customHeight="1">
      <c r="A9" s="149"/>
      <c r="B9" s="149"/>
      <c r="C9" s="149"/>
      <c r="D9" s="69" t="s">
        <v>72</v>
      </c>
      <c r="E9" s="70" t="s">
        <v>11</v>
      </c>
      <c r="F9" s="52" t="str">
        <f>'Общая информация'!$F$10</f>
        <v>2024</v>
      </c>
      <c r="G9" s="77"/>
      <c r="H9" s="25"/>
      <c r="I9" s="73" t="s">
        <v>100</v>
      </c>
      <c r="J9" s="149"/>
      <c r="K9" s="149"/>
      <c r="L9" s="149"/>
      <c r="M9" s="149"/>
      <c r="N9" s="149"/>
      <c r="O9" s="149"/>
      <c r="P9" s="52" t="s">
        <v>85</v>
      </c>
    </row>
    <row r="10" spans="1:16" ht="27.75" customHeight="1">
      <c r="A10" s="8"/>
      <c r="B10" s="8"/>
      <c r="C10" s="8"/>
      <c r="D10" s="74" t="s">
        <v>72</v>
      </c>
      <c r="E10" s="70" t="s">
        <v>11</v>
      </c>
      <c r="F10" s="52" t="s">
        <v>95</v>
      </c>
      <c r="G10" s="77"/>
      <c r="H10" s="25"/>
      <c r="I10" s="73" t="s">
        <v>9</v>
      </c>
      <c r="J10" s="8"/>
      <c r="K10" s="8"/>
      <c r="L10" s="8"/>
      <c r="M10" s="8"/>
      <c r="N10" s="8"/>
      <c r="O10" s="8"/>
      <c r="P10" s="52" t="s">
        <v>85</v>
      </c>
    </row>
    <row r="11" spans="1:16" ht="15" customHeight="1">
      <c r="A11" s="149"/>
      <c r="B11" s="149"/>
      <c r="C11" s="149"/>
      <c r="D11" s="151"/>
      <c r="E11" s="151" t="s">
        <v>344</v>
      </c>
      <c r="F11" s="151"/>
      <c r="G11" s="153"/>
      <c r="H11" s="154"/>
      <c r="I11" s="149"/>
      <c r="J11" s="149"/>
      <c r="K11" s="149"/>
      <c r="L11" s="149"/>
      <c r="M11" s="149"/>
      <c r="N11" s="149"/>
      <c r="O11" s="149"/>
      <c r="P11" s="31"/>
    </row>
    <row r="12" spans="1:16" ht="65.25" customHeight="1">
      <c r="A12" s="16" t="s">
        <v>345</v>
      </c>
      <c r="B12" s="8"/>
      <c r="C12" s="15" t="s">
        <v>9</v>
      </c>
      <c r="D12" s="78">
        <v>1</v>
      </c>
      <c r="E12" s="81" t="s">
        <v>345</v>
      </c>
      <c r="F12" s="210" t="s">
        <v>373</v>
      </c>
      <c r="G12" s="24"/>
      <c r="H12" s="8"/>
      <c r="I12" s="8"/>
      <c r="J12" s="8"/>
      <c r="K12" s="12" t="b">
        <v>1</v>
      </c>
      <c r="L12" s="8"/>
      <c r="M12" s="8"/>
      <c r="N12" s="8"/>
      <c r="O12" s="8"/>
      <c r="P12" s="26"/>
    </row>
    <row r="13" spans="1:16" ht="65.25" customHeight="1">
      <c r="A13" s="16" t="s">
        <v>348</v>
      </c>
      <c r="B13" s="8"/>
      <c r="C13" s="15" t="s">
        <v>9</v>
      </c>
      <c r="D13" s="78">
        <v>2</v>
      </c>
      <c r="E13" s="81" t="s">
        <v>348</v>
      </c>
      <c r="F13" s="211" t="s">
        <v>373</v>
      </c>
      <c r="G13" s="24"/>
      <c r="H13" s="8"/>
      <c r="I13" s="8"/>
      <c r="J13" s="8"/>
      <c r="K13" s="12" t="b">
        <v>1</v>
      </c>
      <c r="L13" s="8"/>
      <c r="M13" s="8"/>
      <c r="N13" s="8"/>
      <c r="O13" s="8"/>
      <c r="P13" s="26"/>
    </row>
    <row r="14" spans="1:16" ht="65.25" customHeight="1">
      <c r="A14" s="16" t="s">
        <v>351</v>
      </c>
      <c r="B14" s="8"/>
      <c r="C14" s="15" t="s">
        <v>9</v>
      </c>
      <c r="D14" s="78">
        <v>3</v>
      </c>
      <c r="E14" s="81" t="s">
        <v>351</v>
      </c>
      <c r="F14" s="211" t="s">
        <v>373</v>
      </c>
      <c r="G14" s="24"/>
      <c r="H14" s="8"/>
      <c r="I14" s="8"/>
      <c r="J14" s="8"/>
      <c r="K14" s="12" t="b">
        <v>1</v>
      </c>
      <c r="L14" s="8"/>
      <c r="M14" s="8"/>
      <c r="N14" s="8"/>
      <c r="O14" s="8"/>
      <c r="P14" s="26"/>
    </row>
    <row r="15" spans="1:16" ht="65.25" customHeight="1">
      <c r="A15" s="16" t="s">
        <v>356</v>
      </c>
      <c r="B15" s="27"/>
      <c r="C15" s="15" t="s">
        <v>9</v>
      </c>
      <c r="D15" s="78">
        <v>4</v>
      </c>
      <c r="E15" s="81" t="s">
        <v>356</v>
      </c>
      <c r="F15" s="210" t="s">
        <v>373</v>
      </c>
      <c r="G15" s="24"/>
      <c r="H15" s="27"/>
      <c r="I15" s="27"/>
      <c r="J15" s="27"/>
      <c r="K15" s="12" t="b">
        <v>1</v>
      </c>
      <c r="L15" s="27"/>
      <c r="M15" s="27"/>
      <c r="N15" s="27"/>
      <c r="O15" s="27"/>
      <c r="P15" s="26"/>
    </row>
    <row r="16" spans="1:16" ht="15" customHeight="1">
      <c r="A16" s="149"/>
      <c r="B16" s="149"/>
      <c r="C16" s="149"/>
      <c r="D16" s="151"/>
      <c r="E16" s="151" t="s">
        <v>164</v>
      </c>
      <c r="F16" s="152"/>
      <c r="G16" s="153"/>
      <c r="H16" s="151"/>
      <c r="I16" s="149"/>
      <c r="J16" s="149"/>
      <c r="K16" s="149"/>
      <c r="L16" s="149"/>
      <c r="M16" s="149"/>
      <c r="N16" s="149"/>
      <c r="O16" s="149"/>
      <c r="P16" s="31"/>
    </row>
    <row r="17" spans="1:16" ht="65.25" customHeight="1">
      <c r="A17" s="16" t="s">
        <v>360</v>
      </c>
      <c r="B17" s="27"/>
      <c r="C17" s="15" t="s">
        <v>9</v>
      </c>
      <c r="D17" s="78">
        <v>5</v>
      </c>
      <c r="E17" s="81" t="s">
        <v>360</v>
      </c>
      <c r="F17" s="212" t="s">
        <v>374</v>
      </c>
      <c r="G17" s="24"/>
      <c r="H17" s="27"/>
      <c r="I17" s="27"/>
      <c r="J17" s="27"/>
      <c r="K17" s="12" t="b">
        <v>1</v>
      </c>
      <c r="L17" s="27"/>
      <c r="M17" s="27"/>
      <c r="N17" s="27"/>
      <c r="O17" s="27"/>
      <c r="P17" s="26"/>
    </row>
    <row r="18" spans="1:16" ht="15" customHeight="1">
      <c r="A18" s="149"/>
      <c r="B18" s="149"/>
      <c r="C18" s="149"/>
      <c r="D18" s="151"/>
      <c r="E18" s="151" t="s">
        <v>170</v>
      </c>
      <c r="F18" s="152"/>
      <c r="G18" s="153"/>
      <c r="H18" s="151"/>
      <c r="I18" s="149"/>
      <c r="J18" s="149"/>
      <c r="K18" s="149"/>
      <c r="L18" s="149"/>
      <c r="M18" s="149"/>
      <c r="N18" s="149"/>
      <c r="O18" s="149"/>
      <c r="P18" s="31"/>
    </row>
    <row r="19" spans="1:16" ht="26.25" customHeight="1">
      <c r="A19" s="16" t="s">
        <v>363</v>
      </c>
      <c r="B19" s="27"/>
      <c r="C19" s="15" t="s">
        <v>9</v>
      </c>
      <c r="D19" s="78">
        <v>6</v>
      </c>
      <c r="E19" s="81" t="s">
        <v>363</v>
      </c>
      <c r="F19" s="111"/>
      <c r="G19" s="24"/>
      <c r="H19" s="27"/>
      <c r="I19" s="27"/>
      <c r="J19" s="27"/>
      <c r="K19" s="12" t="b">
        <v>1</v>
      </c>
      <c r="L19" s="27"/>
      <c r="M19" s="27"/>
      <c r="N19" s="27"/>
      <c r="O19" s="27"/>
      <c r="P19" s="26"/>
    </row>
    <row r="20" spans="1:16" ht="65.25" customHeight="1">
      <c r="A20" s="16" t="s">
        <v>368</v>
      </c>
      <c r="B20" s="27"/>
      <c r="C20" s="15" t="s">
        <v>9</v>
      </c>
      <c r="D20" s="78">
        <v>7</v>
      </c>
      <c r="E20" s="81" t="s">
        <v>368</v>
      </c>
      <c r="F20" s="213" t="s">
        <v>375</v>
      </c>
      <c r="G20" s="24"/>
      <c r="H20" s="27"/>
      <c r="I20" s="27"/>
      <c r="J20" s="27"/>
      <c r="K20" s="12" t="b">
        <v>1</v>
      </c>
      <c r="L20" s="27"/>
      <c r="M20" s="27"/>
      <c r="N20" s="27"/>
      <c r="O20" s="27"/>
      <c r="P20" s="26"/>
    </row>
    <row r="21" spans="1:16" ht="21" customHeight="1">
      <c r="A21" s="149"/>
      <c r="B21" s="149"/>
      <c r="C21" s="149"/>
      <c r="D21" t="s">
        <v>9</v>
      </c>
      <c r="E21" s="149"/>
      <c r="F21" s="149"/>
      <c r="G21" s="7"/>
      <c r="H21" s="149"/>
      <c r="I21" s="149"/>
      <c r="J21" s="149"/>
      <c r="K21" s="149"/>
      <c r="L21" s="149"/>
      <c r="M21" s="149"/>
      <c r="N21" s="149"/>
      <c r="O21" s="149"/>
      <c r="P21" s="8"/>
    </row>
    <row r="22" spans="1:16" ht="18" customHeight="1">
      <c r="A22" s="149"/>
      <c r="B22" s="149"/>
      <c r="C22" s="149"/>
      <c r="D22" t="s">
        <v>9</v>
      </c>
      <c r="E22" s="149"/>
      <c r="F22" s="149"/>
      <c r="G22" s="7"/>
      <c r="H22" s="149"/>
      <c r="I22" s="149"/>
      <c r="J22" s="149"/>
      <c r="K22" s="149"/>
      <c r="L22" s="149"/>
      <c r="M22" s="149"/>
      <c r="N22" s="149"/>
      <c r="O22" s="149"/>
      <c r="P22" s="8"/>
    </row>
    <row r="23" spans="1:16" ht="18" customHeight="1">
      <c r="A23" s="149"/>
      <c r="B23" s="149"/>
      <c r="C23" s="149"/>
      <c r="D23" t="s">
        <v>9</v>
      </c>
      <c r="E23" s="149"/>
      <c r="F23" s="149"/>
      <c r="G23" s="7"/>
      <c r="H23" s="149"/>
      <c r="I23" s="149"/>
      <c r="J23" s="149"/>
      <c r="K23" s="149"/>
      <c r="L23" s="149"/>
      <c r="M23" s="149"/>
      <c r="N23" s="149"/>
      <c r="O23" s="149"/>
      <c r="P23" s="8"/>
    </row>
    <row r="24" spans="1:16" ht="15" customHeight="1">
      <c r="A24" s="149"/>
      <c r="B24" s="149"/>
      <c r="C24" s="149"/>
      <c r="D24" s="149"/>
      <c r="E24" s="149"/>
      <c r="F24" s="149"/>
      <c r="G24" s="7"/>
      <c r="H24" s="149"/>
      <c r="I24" s="149"/>
      <c r="J24" s="149"/>
      <c r="K24" s="149"/>
      <c r="L24" s="149"/>
      <c r="M24" s="149"/>
      <c r="N24" s="149"/>
      <c r="O24" s="149"/>
      <c r="P24" s="8"/>
    </row>
    <row r="25" spans="1:16" ht="15" hidden="1" customHeight="1">
      <c r="A25" s="149"/>
      <c r="B25" s="149"/>
      <c r="C25" s="149"/>
      <c r="D25" s="149"/>
      <c r="E25" s="149"/>
      <c r="F25" s="12" t="b">
        <v>1</v>
      </c>
      <c r="G25" s="40"/>
      <c r="H25" s="149"/>
      <c r="I25" s="149"/>
      <c r="J25" s="149"/>
      <c r="K25" s="149"/>
      <c r="L25" s="149"/>
      <c r="M25" s="149"/>
      <c r="N25" s="149"/>
      <c r="O25" s="149"/>
      <c r="P25" s="12" t="b">
        <v>1</v>
      </c>
    </row>
    <row r="26" spans="1:16" ht="15" customHeight="1">
      <c r="A26" s="149"/>
      <c r="B26" s="149"/>
      <c r="C26" s="149"/>
      <c r="D26" s="149"/>
      <c r="E26" s="149"/>
      <c r="F26" s="149"/>
      <c r="G26" s="7"/>
      <c r="H26" s="149"/>
      <c r="I26" s="149"/>
      <c r="J26" s="149"/>
      <c r="K26" s="149"/>
      <c r="L26" s="149"/>
      <c r="M26" s="149"/>
      <c r="N26" s="149"/>
      <c r="O26" s="149"/>
      <c r="P26" s="8"/>
    </row>
    <row r="27" spans="1:16" ht="15" customHeight="1">
      <c r="A27" s="149"/>
      <c r="B27" s="149"/>
      <c r="C27" s="149"/>
      <c r="D27" s="149"/>
      <c r="E27" s="149"/>
      <c r="F27" s="149"/>
      <c r="G27" s="7"/>
      <c r="H27" s="149"/>
      <c r="I27" s="149"/>
      <c r="J27" s="149"/>
      <c r="K27" s="149"/>
      <c r="L27" s="149"/>
      <c r="M27" s="149"/>
      <c r="N27" s="149"/>
      <c r="O27" s="149"/>
      <c r="P27" s="8"/>
    </row>
    <row r="28" spans="1:16" ht="15" customHeight="1">
      <c r="A28" s="149"/>
      <c r="B28" s="149"/>
      <c r="C28" s="149"/>
      <c r="D28" s="149"/>
      <c r="E28" s="149"/>
      <c r="F28" s="149"/>
      <c r="G28" s="7"/>
      <c r="H28" s="149"/>
      <c r="I28" s="149"/>
      <c r="J28" s="149"/>
      <c r="K28" s="149"/>
      <c r="L28" s="149"/>
      <c r="M28" s="149"/>
      <c r="N28" s="149"/>
      <c r="O28" s="149"/>
      <c r="P28" s="8"/>
    </row>
    <row r="29" spans="1:16" ht="15" customHeight="1">
      <c r="A29" s="149"/>
      <c r="B29" s="149"/>
      <c r="C29" s="149"/>
      <c r="D29" s="149"/>
      <c r="E29" s="149"/>
      <c r="F29" s="149"/>
      <c r="G29" s="7"/>
      <c r="H29" s="149"/>
      <c r="I29" s="149"/>
      <c r="J29" s="149"/>
      <c r="K29" s="149"/>
      <c r="L29" s="149"/>
      <c r="M29" s="149"/>
      <c r="N29" s="149"/>
      <c r="O29" s="149"/>
      <c r="P29" s="8"/>
    </row>
    <row r="30" spans="1:16" ht="15" customHeight="1">
      <c r="A30" s="149"/>
      <c r="B30" s="149"/>
      <c r="C30" s="149"/>
      <c r="D30" s="149"/>
      <c r="E30" s="149"/>
      <c r="F30" s="149"/>
      <c r="G30" s="7"/>
      <c r="H30" s="149"/>
      <c r="I30" s="149"/>
      <c r="J30" s="149"/>
      <c r="K30" s="149"/>
      <c r="L30" s="149"/>
      <c r="M30" s="149"/>
      <c r="N30" s="149"/>
      <c r="O30" s="149"/>
      <c r="P30" s="8"/>
    </row>
    <row r="31" spans="1:16" ht="15" customHeight="1">
      <c r="A31" s="149"/>
      <c r="B31" s="149"/>
      <c r="C31" s="149"/>
      <c r="D31" s="149"/>
      <c r="E31" s="149"/>
      <c r="F31" s="149"/>
      <c r="G31" s="7"/>
      <c r="H31" s="149"/>
      <c r="I31" s="149"/>
      <c r="J31" s="149"/>
      <c r="K31" s="149"/>
      <c r="L31" s="149"/>
      <c r="M31" s="149"/>
      <c r="N31" s="149"/>
      <c r="O31" s="149"/>
      <c r="P31" s="8"/>
    </row>
    <row r="32" spans="1:16" ht="14.25" hidden="1" customHeight="1">
      <c r="A32" s="16" t="s">
        <v>9</v>
      </c>
      <c r="B32" s="149"/>
      <c r="C32" s="15" t="s">
        <v>9</v>
      </c>
      <c r="D32" s="78"/>
      <c r="E32" s="41"/>
      <c r="F32" s="43"/>
      <c r="G32" s="44"/>
      <c r="H32" s="149"/>
      <c r="I32" s="149"/>
      <c r="J32" s="149"/>
      <c r="K32" s="12" t="b">
        <v>1</v>
      </c>
      <c r="L32" s="149"/>
      <c r="M32" s="149"/>
      <c r="N32" s="149"/>
      <c r="O32" s="149"/>
      <c r="P32" s="43"/>
    </row>
    <row r="33" spans="1:16" ht="15.75" hidden="1" customHeight="1">
      <c r="A33" s="149"/>
      <c r="B33" s="149"/>
      <c r="C33" s="149"/>
      <c r="D33" s="149"/>
      <c r="E33" s="45" t="s">
        <v>9</v>
      </c>
      <c r="F33" s="46"/>
      <c r="G33" s="47"/>
      <c r="H33" s="149"/>
      <c r="I33" s="149"/>
      <c r="J33" s="149"/>
      <c r="K33" s="149"/>
      <c r="L33" s="149"/>
      <c r="M33" s="149"/>
      <c r="N33" s="149"/>
      <c r="O33" s="149"/>
      <c r="P33" s="46"/>
    </row>
  </sheetData>
  <sheetProtection insertRows="0" deleteColumns="0" deleteRows="0" sort="0" autoFilter="0"/>
  <hyperlinks>
    <hyperlink ref="F12" r:id="rId1" tooltip="Скачать документ"/>
    <hyperlink ref="F13" r:id="rId2" tooltip="Скачать документ"/>
    <hyperlink ref="F14" r:id="rId3" tooltip="Скачать документ"/>
    <hyperlink ref="F15" r:id="rId4" tooltip="Скачать документ"/>
    <hyperlink ref="F17" r:id="rId5" tooltip="Скачать документ"/>
    <hyperlink ref="F20" r:id="rId6" tooltip="Скачать документ"/>
  </hyperlinks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N26"/>
  <sheetViews>
    <sheetView showGridLines="0" workbookViewId="0">
      <pane xSplit="6" ySplit="11" topLeftCell="G12" activePane="bottomRight" state="frozen"/>
      <selection pane="topRight" activeCell="G1" sqref="G1"/>
      <selection pane="bottomLeft" activeCell="A12" sqref="A12"/>
      <selection pane="bottomRight"/>
    </sheetView>
  </sheetViews>
  <sheetFormatPr defaultRowHeight="15" customHeight="1"/>
  <cols>
    <col min="1" max="1" width="12.28515625" hidden="1" customWidth="1"/>
    <col min="2" max="2" width="15.42578125" hidden="1" customWidth="1"/>
    <col min="3" max="3" width="12.28515625" hidden="1" customWidth="1"/>
    <col min="4" max="4" width="4.28515625" customWidth="1"/>
    <col min="5" max="5" width="7.28515625" customWidth="1"/>
    <col min="6" max="6" width="33.28515625" customWidth="1"/>
    <col min="7" max="9" width="20.140625" customWidth="1"/>
    <col min="10" max="10" width="20.140625" hidden="1" customWidth="1"/>
    <col min="11" max="11" width="33.28515625" hidden="1" customWidth="1"/>
    <col min="12" max="12" width="33.28515625" customWidth="1"/>
    <col min="13" max="16" width="18.28515625" customWidth="1"/>
    <col min="17" max="17" width="21.28515625" customWidth="1"/>
    <col min="18" max="18" width="24.7109375" customWidth="1"/>
    <col min="19" max="21" width="18" customWidth="1"/>
    <col min="22" max="22" width="19.42578125" customWidth="1"/>
    <col min="23" max="23" width="18" customWidth="1"/>
    <col min="24" max="24" width="32.140625" customWidth="1"/>
    <col min="25" max="25" width="19.42578125" customWidth="1"/>
    <col min="26" max="26" width="6" customWidth="1"/>
    <col min="27" max="27" width="15.140625" customWidth="1"/>
    <col min="28" max="28" width="8.140625" hidden="1" customWidth="1"/>
    <col min="29" max="31" width="3.5703125" hidden="1" customWidth="1"/>
    <col min="32" max="32" width="6" customWidth="1"/>
    <col min="34" max="34" width="10.28515625" hidden="1"/>
    <col min="39" max="39" width="21.28515625" hidden="1" customWidth="1"/>
    <col min="40" max="40" width="3.5703125" hidden="1" customWidth="1"/>
  </cols>
  <sheetData>
    <row r="1" spans="1:40" ht="12.75" hidden="1" customHeight="1">
      <c r="A1" s="149" t="s">
        <v>7</v>
      </c>
      <c r="B1" s="149"/>
      <c r="C1" s="149"/>
      <c r="D1" s="149"/>
      <c r="E1" s="149"/>
      <c r="F1" s="8"/>
      <c r="G1" s="16" t="s">
        <v>191</v>
      </c>
      <c r="H1" s="16" t="s">
        <v>191</v>
      </c>
      <c r="I1" s="16" t="s">
        <v>191</v>
      </c>
      <c r="J1" s="16" t="s">
        <v>191</v>
      </c>
      <c r="K1" s="16" t="s">
        <v>99</v>
      </c>
      <c r="L1" s="16" t="s">
        <v>192</v>
      </c>
      <c r="M1" s="16" t="s">
        <v>193</v>
      </c>
      <c r="N1" s="16" t="s">
        <v>194</v>
      </c>
      <c r="O1" s="16" t="s">
        <v>193</v>
      </c>
      <c r="P1" s="16" t="s">
        <v>194</v>
      </c>
      <c r="Q1" s="16" t="s">
        <v>195</v>
      </c>
      <c r="R1" s="16" t="s">
        <v>196</v>
      </c>
      <c r="S1" s="16" t="s">
        <v>197</v>
      </c>
      <c r="T1" s="16" t="s">
        <v>198</v>
      </c>
      <c r="U1" s="16" t="s">
        <v>199</v>
      </c>
      <c r="V1" s="16" t="s">
        <v>200</v>
      </c>
      <c r="W1" s="16" t="s">
        <v>201</v>
      </c>
      <c r="X1" s="16" t="s">
        <v>202</v>
      </c>
      <c r="Y1" s="16" t="s">
        <v>203</v>
      </c>
      <c r="Z1" s="149"/>
      <c r="AA1" s="149"/>
      <c r="AB1" s="8"/>
      <c r="AC1" s="8"/>
      <c r="AD1" s="8"/>
      <c r="AE1" s="8"/>
      <c r="AF1" s="149"/>
      <c r="AG1" s="149"/>
      <c r="AH1" s="149"/>
      <c r="AI1" s="149"/>
      <c r="AJ1" s="149"/>
      <c r="AK1" s="149"/>
      <c r="AL1" s="149"/>
      <c r="AM1" s="16" t="s">
        <v>9</v>
      </c>
      <c r="AN1" s="149"/>
    </row>
    <row r="2" spans="1:40" ht="15" hidden="1" customHeight="1">
      <c r="A2" s="149"/>
      <c r="B2" s="149"/>
      <c r="C2" s="149"/>
      <c r="D2" s="149"/>
      <c r="E2" s="149"/>
      <c r="F2" s="149"/>
      <c r="G2" s="157" t="s">
        <v>94</v>
      </c>
      <c r="H2" s="83" t="s">
        <v>95</v>
      </c>
      <c r="I2" s="83" t="s">
        <v>204</v>
      </c>
      <c r="J2" s="83" t="s">
        <v>96</v>
      </c>
      <c r="K2" s="8"/>
      <c r="L2" s="149"/>
      <c r="M2" s="149"/>
      <c r="N2" s="149"/>
      <c r="O2" s="27"/>
      <c r="P2" s="27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8"/>
      <c r="AC2" s="8"/>
      <c r="AD2" s="8"/>
      <c r="AE2" s="8"/>
      <c r="AF2" s="149"/>
      <c r="AG2" s="149"/>
      <c r="AH2" s="149"/>
      <c r="AI2" s="149"/>
      <c r="AJ2" s="149"/>
      <c r="AK2" s="149"/>
      <c r="AL2" s="149"/>
      <c r="AM2" s="149"/>
      <c r="AN2" s="149"/>
    </row>
    <row r="3" spans="1:40" ht="15" hidden="1" customHeight="1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8"/>
      <c r="L3" s="149"/>
      <c r="M3" s="236" t="s">
        <v>94</v>
      </c>
      <c r="N3" s="236" t="s">
        <v>94</v>
      </c>
      <c r="O3" s="237" t="s">
        <v>95</v>
      </c>
      <c r="P3" s="237" t="s">
        <v>95</v>
      </c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8"/>
      <c r="AC3" s="8"/>
      <c r="AD3" s="8"/>
      <c r="AE3" s="8"/>
      <c r="AF3" s="149"/>
      <c r="AG3" s="149"/>
      <c r="AH3" s="149"/>
      <c r="AI3" s="149"/>
      <c r="AJ3" s="149"/>
      <c r="AK3" s="149"/>
      <c r="AL3" s="149"/>
      <c r="AM3" s="149"/>
      <c r="AN3" s="149"/>
    </row>
    <row r="4" spans="1:40" ht="15" hidden="1" customHeight="1">
      <c r="A4" s="149"/>
      <c r="B4" s="149"/>
      <c r="C4" s="149"/>
      <c r="D4" s="149"/>
      <c r="E4" s="149"/>
      <c r="F4" s="149"/>
      <c r="G4" s="8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149"/>
      <c r="AA4" s="149"/>
      <c r="AB4" s="8"/>
      <c r="AC4" s="8"/>
      <c r="AD4" s="8"/>
      <c r="AE4" s="8"/>
      <c r="AF4" s="149"/>
      <c r="AG4" s="149"/>
      <c r="AH4" s="149"/>
      <c r="AI4" s="149"/>
      <c r="AJ4" s="149"/>
      <c r="AK4" s="149"/>
      <c r="AL4" s="149"/>
      <c r="AM4" s="149"/>
      <c r="AN4" s="149"/>
    </row>
    <row r="5" spans="1:40" ht="15" customHeight="1">
      <c r="A5" s="149"/>
      <c r="B5" s="149"/>
      <c r="C5" s="149"/>
      <c r="D5" s="149"/>
      <c r="E5" s="149"/>
      <c r="F5" s="149"/>
      <c r="G5" s="8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149"/>
      <c r="AA5" s="149"/>
      <c r="AB5" s="8"/>
      <c r="AC5" s="8"/>
      <c r="AD5" s="8"/>
      <c r="AE5" s="8"/>
      <c r="AF5" s="149"/>
      <c r="AG5" s="11" t="s">
        <v>9</v>
      </c>
      <c r="AH5" s="12" t="b">
        <f>'Общая информация'!F24="да"</f>
        <v>0</v>
      </c>
      <c r="AI5" s="149"/>
      <c r="AJ5" s="149"/>
      <c r="AK5" s="149"/>
      <c r="AL5" s="149"/>
      <c r="AM5" s="149"/>
      <c r="AN5" s="149"/>
    </row>
    <row r="6" spans="1:40" ht="12.75" customHeight="1">
      <c r="A6" s="149"/>
      <c r="B6" s="149"/>
      <c r="C6" s="149"/>
      <c r="D6" s="149"/>
      <c r="E6" s="2" t="s">
        <v>376</v>
      </c>
      <c r="F6" s="2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149"/>
      <c r="AA6" s="149"/>
      <c r="AB6" s="8"/>
      <c r="AC6" s="8"/>
      <c r="AD6" s="8"/>
      <c r="AE6" s="8"/>
      <c r="AF6" s="149"/>
      <c r="AG6" s="149"/>
      <c r="AH6" s="149"/>
      <c r="AI6" s="149"/>
      <c r="AJ6" s="149"/>
      <c r="AK6" s="149"/>
      <c r="AL6" s="149"/>
      <c r="AM6" s="48"/>
      <c r="AN6" s="149"/>
    </row>
    <row r="7" spans="1:40" ht="20.25" customHeight="1">
      <c r="A7" s="149"/>
      <c r="B7" s="149"/>
      <c r="C7" s="149"/>
      <c r="D7" s="149"/>
      <c r="E7" s="149" t="str">
        <f>objectName</f>
        <v>МУП г. Горячий Ключ "Водоканал" ИНН: 2305028371, КПП: 230501001</v>
      </c>
      <c r="F7" s="8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149"/>
      <c r="AA7" s="149"/>
      <c r="AB7" s="8"/>
      <c r="AC7" s="8"/>
      <c r="AD7" s="8"/>
      <c r="AE7" s="8"/>
      <c r="AF7" s="149"/>
      <c r="AG7" s="149"/>
      <c r="AH7" s="149"/>
      <c r="AI7" s="149"/>
      <c r="AJ7" s="149"/>
      <c r="AK7" s="149"/>
      <c r="AL7" s="149"/>
      <c r="AM7" s="49"/>
      <c r="AN7" s="149"/>
    </row>
    <row r="8" spans="1:40" ht="15" customHeight="1">
      <c r="A8" s="149"/>
      <c r="B8" s="149"/>
      <c r="C8" s="149"/>
      <c r="D8" s="149"/>
      <c r="E8" s="14"/>
      <c r="F8" s="14"/>
      <c r="G8" s="50" t="s">
        <v>9</v>
      </c>
      <c r="H8" s="50" t="s">
        <v>9</v>
      </c>
      <c r="I8" s="50" t="s">
        <v>9</v>
      </c>
      <c r="J8" s="50" t="s">
        <v>9</v>
      </c>
      <c r="K8" s="50" t="s">
        <v>9</v>
      </c>
      <c r="L8" s="50" t="s">
        <v>9</v>
      </c>
      <c r="M8" s="50" t="s">
        <v>9</v>
      </c>
      <c r="N8" s="50" t="s">
        <v>9</v>
      </c>
      <c r="O8" s="50" t="s">
        <v>9</v>
      </c>
      <c r="P8" s="50" t="s">
        <v>9</v>
      </c>
      <c r="Q8" s="50" t="s">
        <v>9</v>
      </c>
      <c r="R8" s="50" t="s">
        <v>9</v>
      </c>
      <c r="S8" s="50" t="s">
        <v>9</v>
      </c>
      <c r="T8" s="50" t="s">
        <v>9</v>
      </c>
      <c r="U8" s="50" t="s">
        <v>9</v>
      </c>
      <c r="V8" s="50" t="s">
        <v>9</v>
      </c>
      <c r="W8" s="50" t="s">
        <v>9</v>
      </c>
      <c r="X8" s="50" t="s">
        <v>9</v>
      </c>
      <c r="Y8" s="50" t="s">
        <v>9</v>
      </c>
      <c r="Z8" s="149"/>
      <c r="AA8" s="149"/>
      <c r="AB8" s="8"/>
      <c r="AC8" s="8"/>
      <c r="AD8" s="8"/>
      <c r="AE8" s="8"/>
      <c r="AF8" s="149"/>
      <c r="AG8" s="149"/>
      <c r="AH8" s="149"/>
      <c r="AI8" s="149"/>
      <c r="AJ8" s="149"/>
      <c r="AK8" s="149"/>
      <c r="AL8" s="149"/>
      <c r="AM8" s="50" t="s">
        <v>9</v>
      </c>
      <c r="AN8" s="149"/>
    </row>
    <row r="9" spans="1:40" ht="24.75" customHeight="1">
      <c r="A9" s="8"/>
      <c r="B9" s="8"/>
      <c r="C9" s="8"/>
      <c r="D9" s="8"/>
      <c r="E9" s="232" t="s">
        <v>72</v>
      </c>
      <c r="F9" s="234" t="s">
        <v>206</v>
      </c>
      <c r="G9" s="52" t="s">
        <v>94</v>
      </c>
      <c r="H9" s="52" t="s">
        <v>95</v>
      </c>
      <c r="I9" s="52" t="s">
        <v>204</v>
      </c>
      <c r="J9" s="52" t="s">
        <v>96</v>
      </c>
      <c r="K9" s="235" t="s">
        <v>99</v>
      </c>
      <c r="L9" s="235" t="s">
        <v>192</v>
      </c>
      <c r="M9" s="235" t="s">
        <v>94</v>
      </c>
      <c r="N9" s="235" t="s">
        <v>94</v>
      </c>
      <c r="O9" s="235" t="s">
        <v>95</v>
      </c>
      <c r="P9" s="235" t="s">
        <v>95</v>
      </c>
      <c r="Q9" s="235" t="s">
        <v>195</v>
      </c>
      <c r="R9" s="235" t="s">
        <v>196</v>
      </c>
      <c r="S9" s="235" t="s">
        <v>197</v>
      </c>
      <c r="T9" s="235" t="s">
        <v>198</v>
      </c>
      <c r="U9" s="235" t="s">
        <v>199</v>
      </c>
      <c r="V9" s="235" t="s">
        <v>200</v>
      </c>
      <c r="W9" s="235" t="s">
        <v>201</v>
      </c>
      <c r="X9" s="235" t="s">
        <v>202</v>
      </c>
      <c r="Y9" s="235" t="s">
        <v>203</v>
      </c>
      <c r="Z9" s="149" t="s">
        <v>9</v>
      </c>
      <c r="AA9" s="149" t="s">
        <v>9</v>
      </c>
      <c r="AB9" s="27" t="s">
        <v>9</v>
      </c>
      <c r="AC9" s="27" t="s">
        <v>9</v>
      </c>
      <c r="AD9" s="27" t="s">
        <v>9</v>
      </c>
      <c r="AE9" s="27" t="s">
        <v>9</v>
      </c>
      <c r="AF9" s="149" t="s">
        <v>9</v>
      </c>
      <c r="AG9" s="149" t="s">
        <v>9</v>
      </c>
      <c r="AH9" s="149" t="s">
        <v>9</v>
      </c>
      <c r="AI9" s="149" t="s">
        <v>9</v>
      </c>
      <c r="AJ9" s="149" t="s">
        <v>9</v>
      </c>
      <c r="AK9" s="149" t="s">
        <v>9</v>
      </c>
      <c r="AL9" s="149" t="s">
        <v>9</v>
      </c>
      <c r="AM9" s="235"/>
      <c r="AN9" s="149" t="s">
        <v>9</v>
      </c>
    </row>
    <row r="10" spans="1:40" ht="80.25" customHeight="1">
      <c r="A10" s="149"/>
      <c r="B10" s="149"/>
      <c r="C10" s="149"/>
      <c r="D10" s="149"/>
      <c r="E10" s="233" t="s">
        <v>72</v>
      </c>
      <c r="F10" s="234" t="s">
        <v>206</v>
      </c>
      <c r="G10" s="52" t="s">
        <v>191</v>
      </c>
      <c r="H10" s="52" t="s">
        <v>191</v>
      </c>
      <c r="I10" s="52" t="s">
        <v>191</v>
      </c>
      <c r="J10" s="52" t="s">
        <v>191</v>
      </c>
      <c r="K10" s="235" t="s">
        <v>9</v>
      </c>
      <c r="L10" s="235" t="s">
        <v>207</v>
      </c>
      <c r="M10" s="52" t="s">
        <v>193</v>
      </c>
      <c r="N10" s="52" t="s">
        <v>194</v>
      </c>
      <c r="O10" s="52" t="s">
        <v>193</v>
      </c>
      <c r="P10" s="52" t="s">
        <v>194</v>
      </c>
      <c r="Q10" s="235" t="s">
        <v>195</v>
      </c>
      <c r="R10" s="235" t="s">
        <v>196</v>
      </c>
      <c r="S10" s="235" t="s">
        <v>197</v>
      </c>
      <c r="T10" s="235" t="s">
        <v>198</v>
      </c>
      <c r="U10" s="235" t="s">
        <v>199</v>
      </c>
      <c r="V10" s="235" t="s">
        <v>200</v>
      </c>
      <c r="W10" s="235" t="s">
        <v>201</v>
      </c>
      <c r="X10" s="235" t="s">
        <v>202</v>
      </c>
      <c r="Y10" s="235" t="s">
        <v>203</v>
      </c>
      <c r="Z10" t="s">
        <v>9</v>
      </c>
      <c r="AA10" t="s">
        <v>9</v>
      </c>
      <c r="AB10" s="53" t="s">
        <v>9</v>
      </c>
      <c r="AC10" s="53" t="s">
        <v>9</v>
      </c>
      <c r="AD10" s="53" t="s">
        <v>9</v>
      </c>
      <c r="AE10" s="53" t="s">
        <v>9</v>
      </c>
      <c r="AF10" t="s">
        <v>9</v>
      </c>
      <c r="AG10" s="149"/>
      <c r="AH10" s="149"/>
      <c r="AI10" s="149"/>
      <c r="AJ10" s="149"/>
      <c r="AK10" s="149"/>
      <c r="AL10" s="149"/>
      <c r="AM10" s="235"/>
      <c r="AN10" s="53" t="s">
        <v>9</v>
      </c>
    </row>
    <row r="11" spans="1:40" ht="15" customHeight="1">
      <c r="A11" s="149"/>
      <c r="B11" s="149"/>
      <c r="C11" s="149"/>
      <c r="D11" s="149"/>
      <c r="E11" s="151"/>
      <c r="F11" s="151"/>
      <c r="G11" s="152" t="s">
        <v>208</v>
      </c>
      <c r="H11" s="84" t="s">
        <v>208</v>
      </c>
      <c r="I11" s="84" t="s">
        <v>208</v>
      </c>
      <c r="J11" s="84" t="s">
        <v>208</v>
      </c>
      <c r="K11" s="31"/>
      <c r="L11" s="151"/>
      <c r="M11" s="151"/>
      <c r="N11" s="151"/>
      <c r="O11" s="112"/>
      <c r="P11" s="112"/>
      <c r="Q11" s="151"/>
      <c r="R11" s="151"/>
      <c r="S11" s="151"/>
      <c r="T11" s="151"/>
      <c r="U11" s="151"/>
      <c r="V11" s="151"/>
      <c r="W11" s="151"/>
      <c r="X11" s="151"/>
      <c r="Y11" s="151"/>
      <c r="Z11" s="149"/>
      <c r="AA11" s="149"/>
      <c r="AB11" s="8"/>
      <c r="AC11" s="8"/>
      <c r="AD11" s="8"/>
      <c r="AE11" s="8"/>
      <c r="AF11" s="149"/>
      <c r="AG11" s="149"/>
      <c r="AH11" s="149"/>
      <c r="AI11" s="149"/>
      <c r="AJ11" s="149"/>
      <c r="AK11" s="149"/>
      <c r="AL11" s="149"/>
      <c r="AM11" s="151"/>
      <c r="AN11" s="149"/>
    </row>
    <row r="12" spans="1:40" ht="15" customHeight="1">
      <c r="A12" s="149"/>
      <c r="B12" s="149"/>
      <c r="C12" s="149"/>
      <c r="D12" s="149"/>
      <c r="E12" s="151"/>
      <c r="F12" s="113" t="s">
        <v>209</v>
      </c>
      <c r="G12" s="114">
        <f>SUM(G13:G14)</f>
        <v>0</v>
      </c>
      <c r="H12" s="115">
        <f>SUM(H13:H14)</f>
        <v>0</v>
      </c>
      <c r="I12" s="115">
        <f>SUM(I13:I14)</f>
        <v>0</v>
      </c>
      <c r="J12" s="115">
        <f>SUM(J13:J14)</f>
        <v>0</v>
      </c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49"/>
      <c r="AA12" s="149"/>
      <c r="AB12" s="8"/>
      <c r="AC12" s="8"/>
      <c r="AD12" s="8"/>
      <c r="AE12" s="8"/>
      <c r="AF12" s="149"/>
      <c r="AG12" s="149"/>
      <c r="AH12" s="149"/>
      <c r="AI12" s="149"/>
      <c r="AJ12" s="149"/>
      <c r="AK12" s="149"/>
      <c r="AL12" s="149"/>
      <c r="AM12" s="151"/>
      <c r="AN12" s="149"/>
    </row>
    <row r="13" spans="1:40" ht="0" hidden="1" customHeight="1">
      <c r="A13" s="158"/>
      <c r="C13" s="158"/>
      <c r="D13" s="55"/>
      <c r="E13" s="64">
        <v>0</v>
      </c>
      <c r="F13" s="65"/>
      <c r="G13" s="44"/>
      <c r="H13" s="44"/>
      <c r="I13" s="44"/>
      <c r="J13" s="44"/>
      <c r="K13" s="24"/>
      <c r="L13" s="24"/>
      <c r="M13" s="116"/>
      <c r="N13" s="116"/>
      <c r="O13" s="116"/>
      <c r="P13" s="116"/>
      <c r="Q13" s="44"/>
      <c r="R13" s="24"/>
      <c r="S13" s="24"/>
      <c r="T13" s="24"/>
      <c r="U13" s="24"/>
      <c r="V13" s="24"/>
      <c r="W13" s="24"/>
      <c r="X13" s="24"/>
      <c r="Y13" s="24"/>
      <c r="Z13" s="158"/>
      <c r="AA13" s="158"/>
      <c r="AB13" s="47"/>
      <c r="AC13" s="47"/>
      <c r="AD13" s="47"/>
      <c r="AE13" s="47"/>
      <c r="AF13" s="158"/>
      <c r="AG13" s="158"/>
      <c r="AH13" s="40"/>
      <c r="AI13" s="158"/>
      <c r="AJ13" s="158"/>
      <c r="AK13" s="158"/>
      <c r="AL13" s="158"/>
      <c r="AM13" s="44"/>
      <c r="AN13" s="47"/>
    </row>
    <row r="14" spans="1:40" ht="15" customHeight="1">
      <c r="A14" s="149"/>
      <c r="B14" s="149"/>
      <c r="C14" s="149"/>
      <c r="D14" s="149"/>
      <c r="E14" s="228" t="s">
        <v>14</v>
      </c>
      <c r="F14" s="229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149"/>
      <c r="AA14" s="149"/>
      <c r="AB14" s="8"/>
      <c r="AC14" s="8"/>
      <c r="AD14" s="8"/>
      <c r="AE14" s="8"/>
      <c r="AF14" s="149"/>
      <c r="AG14" s="149"/>
      <c r="AH14" s="149"/>
      <c r="AI14" s="149"/>
      <c r="AJ14" s="149"/>
      <c r="AK14" s="149"/>
      <c r="AL14" s="149"/>
      <c r="AM14" s="25"/>
      <c r="AN14" s="149"/>
    </row>
    <row r="15" spans="1:40" ht="18" customHeight="1">
      <c r="A15" s="149"/>
      <c r="B15" s="149"/>
      <c r="C15" s="149"/>
      <c r="D15" s="149"/>
      <c r="E15" s="59" t="s">
        <v>9</v>
      </c>
      <c r="F15" s="149"/>
      <c r="G15" s="8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60"/>
      <c r="AA15" s="149"/>
      <c r="AB15" s="8"/>
      <c r="AC15" s="8"/>
      <c r="AD15" s="8"/>
      <c r="AE15" s="8"/>
      <c r="AF15" s="149"/>
      <c r="AG15" s="149"/>
      <c r="AH15" s="149"/>
      <c r="AI15" s="149"/>
      <c r="AJ15" s="149"/>
      <c r="AK15" s="149"/>
      <c r="AL15" s="149"/>
      <c r="AM15" s="149"/>
      <c r="AN15" s="149"/>
    </row>
    <row r="16" spans="1:40" ht="15" customHeight="1">
      <c r="A16" s="149"/>
      <c r="B16" s="149"/>
      <c r="C16" s="149"/>
      <c r="D16" s="149"/>
      <c r="E16" s="149"/>
      <c r="F16" s="149"/>
      <c r="G16" s="8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149"/>
      <c r="AA16" s="149"/>
      <c r="AB16" s="8"/>
      <c r="AC16" s="8"/>
      <c r="AD16" s="8"/>
      <c r="AE16" s="8"/>
      <c r="AF16" s="149"/>
      <c r="AG16" s="149"/>
      <c r="AH16" s="149"/>
      <c r="AI16" s="149"/>
      <c r="AJ16" s="149"/>
      <c r="AK16" s="149"/>
      <c r="AL16" s="149"/>
      <c r="AM16" s="149"/>
      <c r="AN16" s="149"/>
    </row>
    <row r="17" spans="1:40" ht="15" hidden="1" customHeight="1">
      <c r="A17" s="149"/>
      <c r="B17" s="149"/>
      <c r="C17" s="149"/>
      <c r="D17" s="149"/>
      <c r="E17" s="149"/>
      <c r="F17" s="149"/>
      <c r="G17" s="12" t="b">
        <v>1</v>
      </c>
      <c r="H17" s="12" t="b">
        <v>1</v>
      </c>
      <c r="I17" s="12" t="b">
        <v>1</v>
      </c>
      <c r="J17" s="12" t="b">
        <f>'ВС - Баланс'!L50</f>
        <v>0</v>
      </c>
      <c r="K17" s="12" t="b">
        <f>J17</f>
        <v>0</v>
      </c>
      <c r="L17" s="12" t="b">
        <v>1</v>
      </c>
      <c r="M17" s="12" t="b">
        <v>1</v>
      </c>
      <c r="N17" s="12" t="b">
        <v>1</v>
      </c>
      <c r="O17" s="12" t="b">
        <v>1</v>
      </c>
      <c r="P17" s="12" t="b">
        <v>1</v>
      </c>
      <c r="Q17" s="12" t="b">
        <v>1</v>
      </c>
      <c r="R17" s="12" t="b">
        <v>1</v>
      </c>
      <c r="S17" s="12" t="b">
        <v>1</v>
      </c>
      <c r="T17" s="12" t="b">
        <v>1</v>
      </c>
      <c r="U17" s="12" t="b">
        <v>1</v>
      </c>
      <c r="V17" s="12" t="b">
        <v>1</v>
      </c>
      <c r="W17" s="12" t="b">
        <v>1</v>
      </c>
      <c r="X17" s="12" t="b">
        <v>1</v>
      </c>
      <c r="Y17" s="12" t="b">
        <v>1</v>
      </c>
      <c r="Z17" s="149"/>
      <c r="AA17" s="149"/>
      <c r="AB17" s="8"/>
      <c r="AC17" s="8"/>
      <c r="AD17" s="8"/>
      <c r="AE17" s="8"/>
      <c r="AF17" s="149"/>
      <c r="AG17" s="149"/>
      <c r="AH17" s="149"/>
      <c r="AI17" s="149"/>
      <c r="AJ17" s="149"/>
      <c r="AK17" s="149"/>
      <c r="AL17" s="149"/>
      <c r="AM17" s="12" t="b">
        <v>1</v>
      </c>
      <c r="AN17" s="149"/>
    </row>
    <row r="18" spans="1:40" ht="15" customHeight="1">
      <c r="A18" s="149"/>
      <c r="B18" s="149"/>
      <c r="C18" s="149"/>
      <c r="D18" s="149"/>
      <c r="E18" s="149"/>
      <c r="F18" s="149"/>
      <c r="G18" s="8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149"/>
      <c r="AA18" s="149"/>
      <c r="AB18" s="8"/>
      <c r="AC18" s="8"/>
      <c r="AD18" s="8"/>
      <c r="AE18" s="8"/>
      <c r="AF18" s="149"/>
      <c r="AG18" s="149"/>
      <c r="AH18" s="149"/>
      <c r="AI18" s="149"/>
      <c r="AJ18" s="149"/>
      <c r="AK18" s="149"/>
      <c r="AL18" s="149"/>
      <c r="AM18" s="149"/>
      <c r="AN18" s="149"/>
    </row>
    <row r="19" spans="1:40" ht="15" customHeight="1">
      <c r="A19" s="149"/>
      <c r="B19" s="149"/>
      <c r="C19" s="149"/>
      <c r="D19" s="149"/>
      <c r="E19" s="149"/>
      <c r="F19" s="149"/>
      <c r="G19" s="8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149"/>
      <c r="AA19" s="149"/>
      <c r="AB19" s="8"/>
      <c r="AC19" s="8"/>
      <c r="AD19" s="8"/>
      <c r="AE19" s="8"/>
      <c r="AF19" s="149"/>
      <c r="AG19" s="149"/>
      <c r="AH19" s="149"/>
      <c r="AI19" s="149"/>
      <c r="AJ19" s="149"/>
      <c r="AK19" s="149"/>
      <c r="AL19" s="149"/>
      <c r="AM19" s="149"/>
      <c r="AN19" s="149"/>
    </row>
    <row r="20" spans="1:40" ht="15" customHeight="1">
      <c r="A20" s="149"/>
      <c r="B20" s="149"/>
      <c r="C20" s="149"/>
      <c r="D20" s="149"/>
      <c r="E20" s="149"/>
      <c r="F20" s="149"/>
      <c r="G20" s="8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149"/>
      <c r="AA20" s="149"/>
      <c r="AB20" s="8"/>
      <c r="AC20" s="8"/>
      <c r="AD20" s="8"/>
      <c r="AE20" s="8"/>
      <c r="AF20" s="149"/>
      <c r="AG20" s="149"/>
      <c r="AH20" s="149"/>
      <c r="AI20" s="149"/>
      <c r="AJ20" s="149"/>
      <c r="AK20" s="149"/>
      <c r="AL20" s="149"/>
      <c r="AM20" s="149"/>
      <c r="AN20" s="149"/>
    </row>
    <row r="21" spans="1:40" ht="15" customHeight="1">
      <c r="A21" s="149"/>
      <c r="B21" s="149"/>
      <c r="C21" s="149"/>
      <c r="D21" s="149"/>
      <c r="E21" s="149"/>
      <c r="F21" s="149"/>
      <c r="G21" s="8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149"/>
      <c r="AA21" s="149"/>
      <c r="AB21" s="8"/>
      <c r="AC21" s="8"/>
      <c r="AD21" s="8"/>
      <c r="AE21" s="8"/>
      <c r="AF21" s="149"/>
      <c r="AG21" s="149"/>
      <c r="AH21" s="149"/>
      <c r="AI21" s="149"/>
      <c r="AJ21" s="149"/>
      <c r="AK21" s="149"/>
      <c r="AL21" s="149"/>
      <c r="AM21" s="149"/>
      <c r="AN21" s="149"/>
    </row>
    <row r="22" spans="1:40" ht="15" customHeight="1">
      <c r="A22" s="149"/>
      <c r="B22" s="149"/>
      <c r="C22" s="149"/>
      <c r="D22" s="149"/>
      <c r="E22" s="149"/>
      <c r="F22" s="149"/>
      <c r="G22" s="8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149"/>
      <c r="AA22" s="149"/>
      <c r="AB22" s="8"/>
      <c r="AC22" s="8"/>
      <c r="AD22" s="8"/>
      <c r="AE22" s="8"/>
      <c r="AF22" s="149"/>
      <c r="AG22" s="149"/>
      <c r="AH22" s="149"/>
      <c r="AI22" s="149"/>
      <c r="AJ22" s="149"/>
      <c r="AK22" s="149"/>
      <c r="AL22" s="149"/>
      <c r="AM22" s="149"/>
      <c r="AN22" s="149"/>
    </row>
    <row r="23" spans="1:40" ht="15" customHeight="1">
      <c r="A23" s="149"/>
      <c r="B23" s="149"/>
      <c r="C23" s="149"/>
      <c r="D23" s="149"/>
      <c r="E23" s="149"/>
      <c r="F23" s="149"/>
      <c r="G23" s="8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149"/>
      <c r="AA23" s="149"/>
      <c r="AB23" s="8"/>
      <c r="AC23" s="8"/>
      <c r="AD23" s="8"/>
      <c r="AE23" s="8"/>
      <c r="AF23" s="149"/>
      <c r="AG23" s="149"/>
      <c r="AH23" s="149"/>
      <c r="AI23" s="149"/>
      <c r="AJ23" s="149"/>
      <c r="AK23" s="149"/>
      <c r="AL23" s="149"/>
      <c r="AM23" s="149"/>
      <c r="AN23" s="149"/>
    </row>
    <row r="24" spans="1:40" ht="15" customHeight="1">
      <c r="A24" s="149"/>
      <c r="B24" s="149"/>
      <c r="C24" s="149"/>
      <c r="D24" s="149"/>
      <c r="E24" s="149"/>
      <c r="F24" s="149"/>
      <c r="G24" s="8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149"/>
      <c r="AA24" s="149"/>
      <c r="AB24" s="8"/>
      <c r="AC24" s="8"/>
      <c r="AD24" s="8"/>
      <c r="AE24" s="8"/>
      <c r="AF24" s="149"/>
      <c r="AG24" s="149"/>
      <c r="AH24" s="149"/>
      <c r="AI24" s="149"/>
      <c r="AJ24" s="149"/>
      <c r="AK24" s="149"/>
      <c r="AL24" s="149"/>
      <c r="AM24" s="149"/>
      <c r="AN24" s="149"/>
    </row>
    <row r="25" spans="1:40" ht="15" customHeight="1">
      <c r="A25" s="149"/>
      <c r="B25" s="149"/>
      <c r="C25" s="149"/>
      <c r="D25" s="149"/>
      <c r="E25" s="149"/>
      <c r="F25" s="149"/>
      <c r="G25" s="8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149"/>
      <c r="AA25" s="149"/>
      <c r="AB25" s="8"/>
      <c r="AC25" s="8"/>
      <c r="AD25" s="8"/>
      <c r="AE25" s="8"/>
      <c r="AF25" s="149"/>
      <c r="AG25" s="149"/>
      <c r="AH25" s="149"/>
      <c r="AI25" s="149"/>
      <c r="AJ25" s="149"/>
      <c r="AK25" s="149"/>
      <c r="AL25" s="149"/>
      <c r="AM25" s="149"/>
      <c r="AN25" s="149"/>
    </row>
    <row r="26" spans="1:40" ht="15.75" hidden="1" customHeight="1">
      <c r="A26" s="8"/>
      <c r="B26" s="10" t="s">
        <v>85</v>
      </c>
      <c r="C26" s="8"/>
      <c r="D26" s="55" t="s">
        <v>86</v>
      </c>
      <c r="E26" s="64" t="s">
        <v>9</v>
      </c>
      <c r="F26" s="66" t="str">
        <f>B26</f>
        <v>%DYNAMICS%</v>
      </c>
      <c r="G26" s="43"/>
      <c r="H26" s="43"/>
      <c r="I26" s="79">
        <f>H26-G26</f>
        <v>0</v>
      </c>
      <c r="J26" s="82"/>
      <c r="K26" s="34"/>
      <c r="L26" s="26"/>
      <c r="M26" s="117"/>
      <c r="N26" s="117"/>
      <c r="O26" s="117"/>
      <c r="P26" s="117"/>
      <c r="Q26" s="79">
        <f>P26-N26</f>
        <v>0</v>
      </c>
      <c r="R26" s="26"/>
      <c r="S26" s="118"/>
      <c r="T26" s="118"/>
      <c r="U26" s="118"/>
      <c r="V26" s="119"/>
      <c r="W26" s="119"/>
      <c r="X26" s="119"/>
      <c r="Y26" s="118"/>
      <c r="Z26" s="8"/>
      <c r="AA26" s="8"/>
      <c r="AB26" s="46" t="b">
        <f>OR(NOT(IFERROR(SEARCH("подрядный",$R26,)&gt;0,1=2)),S26&lt;&gt;"")</f>
        <v>1</v>
      </c>
      <c r="AC26" s="46" t="b">
        <f>OR(NOT(IFERROR(SEARCH("подрядный",$R26,)&gt;0,1=2)),T26&lt;&gt;"")</f>
        <v>1</v>
      </c>
      <c r="AD26" s="46" t="b">
        <f>OR(NOT(IFERROR(SEARCH("подрядный",$R26,)&gt;0,1=2)),U26&lt;&gt;"")</f>
        <v>1</v>
      </c>
      <c r="AE26" s="46" t="b">
        <f>OR(NOT(IFERROR(SEARCH("хозяйственный",$R26,)&gt;0,1=2)),Y26&lt;&gt;"")</f>
        <v>1</v>
      </c>
      <c r="AF26" s="8"/>
      <c r="AG26" s="8"/>
      <c r="AH26" s="12" t="b">
        <v>1</v>
      </c>
      <c r="AI26" s="8"/>
      <c r="AJ26" s="8"/>
      <c r="AK26" s="8"/>
      <c r="AL26" s="8"/>
      <c r="AM26" s="43"/>
      <c r="AN26" s="46"/>
    </row>
  </sheetData>
  <sheetProtection insertRows="0" deleteColumns="0" deleteRows="0" sort="0" autoFilter="0"/>
  <mergeCells count="19">
    <mergeCell ref="W9:W10"/>
    <mergeCell ref="X9:X10"/>
    <mergeCell ref="Y9:Y10"/>
    <mergeCell ref="AM9:AM10"/>
    <mergeCell ref="M3:N3"/>
    <mergeCell ref="M9:N9"/>
    <mergeCell ref="O3:P3"/>
    <mergeCell ref="O9:P9"/>
    <mergeCell ref="R9:R10"/>
    <mergeCell ref="S9:S10"/>
    <mergeCell ref="T9:T10"/>
    <mergeCell ref="U9:U10"/>
    <mergeCell ref="V9:V10"/>
    <mergeCell ref="E14:F14"/>
    <mergeCell ref="E9:E10"/>
    <mergeCell ref="F9:F10"/>
    <mergeCell ref="L9:L10"/>
    <mergeCell ref="Q9:Q10"/>
    <mergeCell ref="K9:K10"/>
  </mergeCells>
  <dataValidations count="1">
    <dataValidation type="list" allowBlank="1" showInputMessage="1" showErrorMessage="1" errorTitle="Ошибка" error="Выберите значение из списка" sqref="R26">
      <formula1>spisok_9</formula1>
    </dataValidation>
  </dataValidations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N29"/>
  <sheetViews>
    <sheetView showGridLines="0" workbookViewId="0">
      <pane xSplit="6" ySplit="11" topLeftCell="V12" activePane="bottomRight" state="frozen"/>
      <selection pane="topRight" activeCell="G1" sqref="G1"/>
      <selection pane="bottomLeft" activeCell="A12" sqref="A12"/>
      <selection pane="bottomRight"/>
    </sheetView>
  </sheetViews>
  <sheetFormatPr defaultRowHeight="15" customHeight="1"/>
  <cols>
    <col min="1" max="1" width="12.28515625" hidden="1" customWidth="1"/>
    <col min="2" max="2" width="15.42578125" hidden="1" customWidth="1"/>
    <col min="3" max="3" width="12.28515625" hidden="1" customWidth="1"/>
    <col min="4" max="4" width="4.28515625" customWidth="1"/>
    <col min="5" max="5" width="7.28515625" customWidth="1"/>
    <col min="6" max="6" width="33.28515625" customWidth="1"/>
    <col min="7" max="9" width="20.140625" customWidth="1"/>
    <col min="10" max="10" width="20.140625" hidden="1" customWidth="1"/>
    <col min="11" max="11" width="33.28515625" hidden="1" customWidth="1"/>
    <col min="12" max="12" width="33.28515625" customWidth="1"/>
    <col min="13" max="16" width="18.28515625" customWidth="1"/>
    <col min="17" max="17" width="21.28515625" customWidth="1"/>
    <col min="18" max="18" width="24.7109375" customWidth="1"/>
    <col min="19" max="21" width="18" customWidth="1"/>
    <col min="22" max="22" width="19.42578125" customWidth="1"/>
    <col min="23" max="23" width="18" customWidth="1"/>
    <col min="24" max="24" width="32.140625" customWidth="1"/>
    <col min="25" max="25" width="19.42578125" customWidth="1"/>
    <col min="26" max="26" width="6" customWidth="1"/>
    <col min="27" max="27" width="15.140625" customWidth="1"/>
    <col min="28" max="28" width="8.140625" hidden="1" customWidth="1"/>
    <col min="29" max="31" width="3.5703125" hidden="1" customWidth="1"/>
    <col min="32" max="32" width="6" customWidth="1"/>
    <col min="34" max="34" width="10.28515625" hidden="1"/>
    <col min="39" max="39" width="21.28515625" hidden="1" customWidth="1"/>
    <col min="40" max="40" width="3.5703125" hidden="1" customWidth="1"/>
  </cols>
  <sheetData>
    <row r="1" spans="1:40" ht="12.75" hidden="1" customHeight="1">
      <c r="A1" s="149" t="s">
        <v>7</v>
      </c>
      <c r="B1" s="149"/>
      <c r="C1" s="149"/>
      <c r="D1" s="149"/>
      <c r="E1" s="149"/>
      <c r="F1" s="8"/>
      <c r="G1" s="16" t="s">
        <v>191</v>
      </c>
      <c r="H1" s="16" t="s">
        <v>191</v>
      </c>
      <c r="I1" s="16" t="s">
        <v>191</v>
      </c>
      <c r="J1" s="16" t="s">
        <v>191</v>
      </c>
      <c r="K1" s="16" t="s">
        <v>99</v>
      </c>
      <c r="L1" s="16" t="s">
        <v>192</v>
      </c>
      <c r="M1" s="16" t="s">
        <v>193</v>
      </c>
      <c r="N1" s="16" t="s">
        <v>194</v>
      </c>
      <c r="O1" s="16" t="s">
        <v>193</v>
      </c>
      <c r="P1" s="16" t="s">
        <v>194</v>
      </c>
      <c r="Q1" s="16" t="s">
        <v>195</v>
      </c>
      <c r="R1" s="16" t="s">
        <v>196</v>
      </c>
      <c r="S1" s="16" t="s">
        <v>197</v>
      </c>
      <c r="T1" s="16" t="s">
        <v>198</v>
      </c>
      <c r="U1" s="16" t="s">
        <v>199</v>
      </c>
      <c r="V1" s="16" t="s">
        <v>200</v>
      </c>
      <c r="W1" s="16" t="s">
        <v>201</v>
      </c>
      <c r="X1" s="16" t="s">
        <v>202</v>
      </c>
      <c r="Y1" s="16" t="s">
        <v>203</v>
      </c>
      <c r="Z1" s="149"/>
      <c r="AA1" s="149"/>
      <c r="AB1" s="8"/>
      <c r="AC1" s="8"/>
      <c r="AD1" s="8"/>
      <c r="AE1" s="8"/>
      <c r="AF1" s="149"/>
      <c r="AG1" s="149"/>
      <c r="AH1" s="149"/>
      <c r="AI1" s="149"/>
      <c r="AJ1" s="149"/>
      <c r="AK1" s="149"/>
      <c r="AL1" s="149"/>
      <c r="AM1" s="16" t="s">
        <v>9</v>
      </c>
      <c r="AN1" s="149"/>
    </row>
    <row r="2" spans="1:40" ht="15" hidden="1" customHeight="1">
      <c r="A2" s="149"/>
      <c r="B2" s="149"/>
      <c r="C2" s="149"/>
      <c r="D2" s="149"/>
      <c r="E2" s="149"/>
      <c r="F2" s="149"/>
      <c r="G2" s="157" t="s">
        <v>94</v>
      </c>
      <c r="H2" s="83" t="s">
        <v>95</v>
      </c>
      <c r="I2" s="83" t="s">
        <v>204</v>
      </c>
      <c r="J2" s="83" t="s">
        <v>96</v>
      </c>
      <c r="K2" s="8"/>
      <c r="L2" s="149"/>
      <c r="M2" s="149"/>
      <c r="N2" s="149"/>
      <c r="O2" s="27"/>
      <c r="P2" s="27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8"/>
      <c r="AC2" s="8"/>
      <c r="AD2" s="8"/>
      <c r="AE2" s="8"/>
      <c r="AF2" s="149"/>
      <c r="AG2" s="149"/>
      <c r="AH2" s="149"/>
      <c r="AI2" s="149"/>
      <c r="AJ2" s="149"/>
      <c r="AK2" s="149"/>
      <c r="AL2" s="149"/>
      <c r="AM2" s="149"/>
      <c r="AN2" s="149"/>
    </row>
    <row r="3" spans="1:40" ht="15" hidden="1" customHeight="1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8"/>
      <c r="L3" s="149"/>
      <c r="M3" s="236" t="s">
        <v>94</v>
      </c>
      <c r="N3" s="236" t="s">
        <v>94</v>
      </c>
      <c r="O3" s="237" t="s">
        <v>95</v>
      </c>
      <c r="P3" s="237" t="s">
        <v>95</v>
      </c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8"/>
      <c r="AC3" s="8"/>
      <c r="AD3" s="8"/>
      <c r="AE3" s="8"/>
      <c r="AF3" s="149"/>
      <c r="AG3" s="149"/>
      <c r="AH3" s="149"/>
      <c r="AI3" s="149"/>
      <c r="AJ3" s="149"/>
      <c r="AK3" s="149"/>
      <c r="AL3" s="149"/>
      <c r="AM3" s="149"/>
      <c r="AN3" s="149"/>
    </row>
    <row r="4" spans="1:40" ht="15" hidden="1" customHeight="1">
      <c r="A4" s="149"/>
      <c r="B4" s="149"/>
      <c r="C4" s="149"/>
      <c r="D4" s="149"/>
      <c r="E4" s="149"/>
      <c r="F4" s="149"/>
      <c r="G4" s="8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149"/>
      <c r="AA4" s="149"/>
      <c r="AB4" s="8"/>
      <c r="AC4" s="8"/>
      <c r="AD4" s="8"/>
      <c r="AE4" s="8"/>
      <c r="AF4" s="149"/>
      <c r="AG4" s="149"/>
      <c r="AH4" s="149"/>
      <c r="AI4" s="149"/>
      <c r="AJ4" s="149"/>
      <c r="AK4" s="149"/>
      <c r="AL4" s="149"/>
      <c r="AM4" s="149"/>
      <c r="AN4" s="149"/>
    </row>
    <row r="5" spans="1:40" ht="15" customHeight="1">
      <c r="A5" s="149"/>
      <c r="B5" s="149"/>
      <c r="C5" s="149"/>
      <c r="D5" s="149"/>
      <c r="E5" s="149"/>
      <c r="F5" s="149"/>
      <c r="G5" s="8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149"/>
      <c r="AA5" s="149"/>
      <c r="AB5" s="8"/>
      <c r="AC5" s="8"/>
      <c r="AD5" s="8"/>
      <c r="AE5" s="8"/>
      <c r="AF5" s="149"/>
      <c r="AG5" s="11" t="s">
        <v>9</v>
      </c>
      <c r="AH5" s="12" t="b">
        <f>'Общая информация'!F25="да"</f>
        <v>1</v>
      </c>
      <c r="AI5" s="149"/>
      <c r="AJ5" s="149"/>
      <c r="AK5" s="149"/>
      <c r="AL5" s="149"/>
      <c r="AM5" s="149"/>
      <c r="AN5" s="149"/>
    </row>
    <row r="6" spans="1:40" ht="12.75" customHeight="1">
      <c r="A6" s="149"/>
      <c r="B6" s="149"/>
      <c r="C6" s="149"/>
      <c r="D6" s="149"/>
      <c r="E6" s="2" t="s">
        <v>377</v>
      </c>
      <c r="F6" s="2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149"/>
      <c r="AA6" s="149"/>
      <c r="AB6" s="8"/>
      <c r="AC6" s="8"/>
      <c r="AD6" s="8"/>
      <c r="AE6" s="8"/>
      <c r="AF6" s="149"/>
      <c r="AG6" s="149"/>
      <c r="AH6" s="149"/>
      <c r="AI6" s="149"/>
      <c r="AJ6" s="149"/>
      <c r="AK6" s="149"/>
      <c r="AL6" s="149"/>
      <c r="AM6" s="48"/>
      <c r="AN6" s="149"/>
    </row>
    <row r="7" spans="1:40" ht="20.25" customHeight="1">
      <c r="A7" s="149"/>
      <c r="B7" s="149"/>
      <c r="C7" s="149"/>
      <c r="D7" s="149"/>
      <c r="E7" s="149" t="str">
        <f>objectName</f>
        <v>МУП г. Горячий Ключ "Водоканал" ИНН: 2305028371, КПП: 230501001</v>
      </c>
      <c r="F7" s="8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149"/>
      <c r="AA7" s="149"/>
      <c r="AB7" s="8"/>
      <c r="AC7" s="8"/>
      <c r="AD7" s="8"/>
      <c r="AE7" s="8"/>
      <c r="AF7" s="149"/>
      <c r="AG7" s="149"/>
      <c r="AH7" s="149"/>
      <c r="AI7" s="149"/>
      <c r="AJ7" s="149"/>
      <c r="AK7" s="149"/>
      <c r="AL7" s="149"/>
      <c r="AM7" s="49"/>
      <c r="AN7" s="149"/>
    </row>
    <row r="8" spans="1:40" ht="15" customHeight="1">
      <c r="A8" s="149"/>
      <c r="B8" s="149"/>
      <c r="C8" s="149"/>
      <c r="D8" s="149"/>
      <c r="E8" s="14"/>
      <c r="F8" s="14"/>
      <c r="G8" s="50" t="s">
        <v>9</v>
      </c>
      <c r="H8" s="50" t="s">
        <v>9</v>
      </c>
      <c r="I8" s="50" t="s">
        <v>9</v>
      </c>
      <c r="J8" s="50" t="s">
        <v>9</v>
      </c>
      <c r="K8" s="50" t="s">
        <v>9</v>
      </c>
      <c r="L8" s="50" t="s">
        <v>9</v>
      </c>
      <c r="M8" s="50" t="s">
        <v>9</v>
      </c>
      <c r="N8" s="50" t="s">
        <v>9</v>
      </c>
      <c r="O8" s="50" t="s">
        <v>9</v>
      </c>
      <c r="P8" s="50" t="s">
        <v>9</v>
      </c>
      <c r="Q8" s="50" t="s">
        <v>9</v>
      </c>
      <c r="R8" s="50" t="s">
        <v>9</v>
      </c>
      <c r="S8" s="50" t="s">
        <v>9</v>
      </c>
      <c r="T8" s="50" t="s">
        <v>9</v>
      </c>
      <c r="U8" s="50" t="s">
        <v>9</v>
      </c>
      <c r="V8" s="50" t="s">
        <v>9</v>
      </c>
      <c r="W8" s="50" t="s">
        <v>9</v>
      </c>
      <c r="X8" s="50" t="s">
        <v>9</v>
      </c>
      <c r="Y8" s="50" t="s">
        <v>9</v>
      </c>
      <c r="Z8" s="149"/>
      <c r="AA8" s="149"/>
      <c r="AB8" s="8"/>
      <c r="AC8" s="8"/>
      <c r="AD8" s="8"/>
      <c r="AE8" s="8"/>
      <c r="AF8" s="149"/>
      <c r="AG8" s="149"/>
      <c r="AH8" s="149"/>
      <c r="AI8" s="149"/>
      <c r="AJ8" s="149"/>
      <c r="AK8" s="149"/>
      <c r="AL8" s="149"/>
      <c r="AM8" s="50" t="s">
        <v>9</v>
      </c>
      <c r="AN8" s="149"/>
    </row>
    <row r="9" spans="1:40" ht="24.75" customHeight="1">
      <c r="A9" s="8"/>
      <c r="B9" s="8"/>
      <c r="C9" s="8"/>
      <c r="D9" s="8"/>
      <c r="E9" s="232" t="s">
        <v>72</v>
      </c>
      <c r="F9" s="234" t="s">
        <v>206</v>
      </c>
      <c r="G9" s="52" t="s">
        <v>94</v>
      </c>
      <c r="H9" s="52" t="s">
        <v>95</v>
      </c>
      <c r="I9" s="52" t="s">
        <v>204</v>
      </c>
      <c r="J9" s="52" t="s">
        <v>96</v>
      </c>
      <c r="K9" s="235" t="s">
        <v>99</v>
      </c>
      <c r="L9" s="235" t="s">
        <v>192</v>
      </c>
      <c r="M9" s="235" t="s">
        <v>94</v>
      </c>
      <c r="N9" s="235" t="s">
        <v>94</v>
      </c>
      <c r="O9" s="235" t="s">
        <v>95</v>
      </c>
      <c r="P9" s="235" t="s">
        <v>95</v>
      </c>
      <c r="Q9" s="235" t="s">
        <v>195</v>
      </c>
      <c r="R9" s="235" t="s">
        <v>196</v>
      </c>
      <c r="S9" s="235" t="s">
        <v>197</v>
      </c>
      <c r="T9" s="235" t="s">
        <v>198</v>
      </c>
      <c r="U9" s="235" t="s">
        <v>199</v>
      </c>
      <c r="V9" s="235" t="s">
        <v>200</v>
      </c>
      <c r="W9" s="235" t="s">
        <v>201</v>
      </c>
      <c r="X9" s="235" t="s">
        <v>202</v>
      </c>
      <c r="Y9" s="235" t="s">
        <v>203</v>
      </c>
      <c r="Z9" s="149" t="s">
        <v>9</v>
      </c>
      <c r="AA9" s="149" t="s">
        <v>9</v>
      </c>
      <c r="AB9" s="27" t="s">
        <v>9</v>
      </c>
      <c r="AC9" s="27" t="s">
        <v>9</v>
      </c>
      <c r="AD9" s="27" t="s">
        <v>9</v>
      </c>
      <c r="AE9" s="27" t="s">
        <v>9</v>
      </c>
      <c r="AF9" s="149" t="s">
        <v>9</v>
      </c>
      <c r="AG9" s="149" t="s">
        <v>9</v>
      </c>
      <c r="AH9" s="149" t="s">
        <v>9</v>
      </c>
      <c r="AI9" s="149" t="s">
        <v>9</v>
      </c>
      <c r="AJ9" s="149" t="s">
        <v>9</v>
      </c>
      <c r="AK9" s="149" t="s">
        <v>9</v>
      </c>
      <c r="AL9" s="149" t="s">
        <v>9</v>
      </c>
      <c r="AM9" s="235"/>
      <c r="AN9" s="149" t="s">
        <v>9</v>
      </c>
    </row>
    <row r="10" spans="1:40" ht="80.25" customHeight="1">
      <c r="A10" s="149"/>
      <c r="B10" s="149"/>
      <c r="C10" s="149"/>
      <c r="D10" s="149"/>
      <c r="E10" s="233" t="s">
        <v>72</v>
      </c>
      <c r="F10" s="234" t="s">
        <v>206</v>
      </c>
      <c r="G10" s="52" t="s">
        <v>191</v>
      </c>
      <c r="H10" s="52" t="s">
        <v>191</v>
      </c>
      <c r="I10" s="52" t="s">
        <v>191</v>
      </c>
      <c r="J10" s="52" t="s">
        <v>191</v>
      </c>
      <c r="K10" s="235" t="s">
        <v>9</v>
      </c>
      <c r="L10" s="235" t="s">
        <v>207</v>
      </c>
      <c r="M10" s="52" t="s">
        <v>193</v>
      </c>
      <c r="N10" s="52" t="s">
        <v>194</v>
      </c>
      <c r="O10" s="52" t="s">
        <v>193</v>
      </c>
      <c r="P10" s="52" t="s">
        <v>194</v>
      </c>
      <c r="Q10" s="235" t="s">
        <v>195</v>
      </c>
      <c r="R10" s="235" t="s">
        <v>196</v>
      </c>
      <c r="S10" s="235" t="s">
        <v>197</v>
      </c>
      <c r="T10" s="235" t="s">
        <v>198</v>
      </c>
      <c r="U10" s="235" t="s">
        <v>199</v>
      </c>
      <c r="V10" s="235" t="s">
        <v>200</v>
      </c>
      <c r="W10" s="235" t="s">
        <v>201</v>
      </c>
      <c r="X10" s="235" t="s">
        <v>202</v>
      </c>
      <c r="Y10" s="235" t="s">
        <v>203</v>
      </c>
      <c r="Z10" t="s">
        <v>9</v>
      </c>
      <c r="AA10" t="s">
        <v>9</v>
      </c>
      <c r="AB10" s="53" t="s">
        <v>9</v>
      </c>
      <c r="AC10" s="53" t="s">
        <v>9</v>
      </c>
      <c r="AD10" s="53" t="s">
        <v>9</v>
      </c>
      <c r="AE10" s="53" t="s">
        <v>9</v>
      </c>
      <c r="AF10" t="s">
        <v>9</v>
      </c>
      <c r="AG10" s="149"/>
      <c r="AH10" s="149"/>
      <c r="AI10" s="149"/>
      <c r="AJ10" s="149"/>
      <c r="AK10" s="149"/>
      <c r="AL10" s="149"/>
      <c r="AM10" s="235"/>
      <c r="AN10" s="53" t="s">
        <v>9</v>
      </c>
    </row>
    <row r="11" spans="1:40" ht="15" customHeight="1">
      <c r="A11" s="149"/>
      <c r="B11" s="149"/>
      <c r="C11" s="149"/>
      <c r="D11" s="149"/>
      <c r="E11" s="151"/>
      <c r="F11" s="151"/>
      <c r="G11" s="152" t="s">
        <v>208</v>
      </c>
      <c r="H11" s="84" t="s">
        <v>208</v>
      </c>
      <c r="I11" s="84" t="s">
        <v>208</v>
      </c>
      <c r="J11" s="84" t="s">
        <v>208</v>
      </c>
      <c r="K11" s="31"/>
      <c r="L11" s="151"/>
      <c r="M11" s="151"/>
      <c r="N11" s="151"/>
      <c r="O11" s="112"/>
      <c r="P11" s="112"/>
      <c r="Q11" s="151"/>
      <c r="R11" s="151"/>
      <c r="S11" s="151"/>
      <c r="T11" s="151"/>
      <c r="U11" s="151"/>
      <c r="V11" s="151"/>
      <c r="W11" s="151"/>
      <c r="X11" s="151"/>
      <c r="Y11" s="151"/>
      <c r="Z11" s="149"/>
      <c r="AA11" s="149"/>
      <c r="AB11" s="8"/>
      <c r="AC11" s="8"/>
      <c r="AD11" s="8"/>
      <c r="AE11" s="8"/>
      <c r="AF11" s="149"/>
      <c r="AG11" s="149"/>
      <c r="AH11" s="149"/>
      <c r="AI11" s="149"/>
      <c r="AJ11" s="149"/>
      <c r="AK11" s="149"/>
      <c r="AL11" s="149"/>
      <c r="AM11" s="151"/>
      <c r="AN11" s="149"/>
    </row>
    <row r="12" spans="1:40" ht="15" customHeight="1">
      <c r="A12" s="149"/>
      <c r="B12" s="149"/>
      <c r="C12" s="149"/>
      <c r="D12" s="149"/>
      <c r="E12" s="151"/>
      <c r="F12" s="113" t="s">
        <v>209</v>
      </c>
      <c r="G12" s="114">
        <f>SUM(G13:G17)</f>
        <v>316.55599999999998</v>
      </c>
      <c r="H12" s="115">
        <f>SUM(H13:H17)</f>
        <v>51</v>
      </c>
      <c r="I12" s="115">
        <f>SUM(I13:I17)</f>
        <v>-265.55599999999998</v>
      </c>
      <c r="J12" s="115">
        <f>SUM(J13:J17)</f>
        <v>0</v>
      </c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49"/>
      <c r="AA12" s="149"/>
      <c r="AB12" s="8"/>
      <c r="AC12" s="8"/>
      <c r="AD12" s="8"/>
      <c r="AE12" s="8"/>
      <c r="AF12" s="149"/>
      <c r="AG12" s="149"/>
      <c r="AH12" s="149"/>
      <c r="AI12" s="149"/>
      <c r="AJ12" s="149"/>
      <c r="AK12" s="149"/>
      <c r="AL12" s="149"/>
      <c r="AM12" s="151"/>
      <c r="AN12" s="149"/>
    </row>
    <row r="13" spans="1:40" ht="0" hidden="1" customHeight="1">
      <c r="A13" s="158"/>
      <c r="C13" s="158"/>
      <c r="D13" s="55"/>
      <c r="E13" s="64">
        <v>0</v>
      </c>
      <c r="F13" s="65"/>
      <c r="G13" s="44"/>
      <c r="H13" s="44"/>
      <c r="I13" s="44"/>
      <c r="J13" s="44"/>
      <c r="K13" s="24"/>
      <c r="L13" s="24"/>
      <c r="M13" s="116"/>
      <c r="N13" s="116"/>
      <c r="O13" s="116"/>
      <c r="P13" s="116"/>
      <c r="Q13" s="44"/>
      <c r="R13" s="24"/>
      <c r="S13" s="24"/>
      <c r="T13" s="24"/>
      <c r="U13" s="24"/>
      <c r="V13" s="24"/>
      <c r="W13" s="24"/>
      <c r="X13" s="24"/>
      <c r="Y13" s="24"/>
      <c r="Z13" s="158"/>
      <c r="AA13" s="158"/>
      <c r="AB13" s="47"/>
      <c r="AC13" s="47"/>
      <c r="AD13" s="47"/>
      <c r="AE13" s="47"/>
      <c r="AF13" s="158"/>
      <c r="AG13" s="158"/>
      <c r="AH13" s="40"/>
      <c r="AI13" s="158"/>
      <c r="AJ13" s="158"/>
      <c r="AK13" s="158"/>
      <c r="AL13" s="158"/>
      <c r="AM13" s="44"/>
      <c r="AN13" s="47"/>
    </row>
    <row r="14" spans="1:40" ht="54.75" customHeight="1">
      <c r="A14" s="61"/>
      <c r="B14" s="10" t="s">
        <v>378</v>
      </c>
      <c r="C14" s="61"/>
      <c r="D14" s="55" t="s">
        <v>86</v>
      </c>
      <c r="E14" s="64" t="s">
        <v>13</v>
      </c>
      <c r="F14" s="66" t="str">
        <f>B14</f>
        <v>Замена сетей канализации в п. Первомайский по ул. Юбилейная, Ду 160мм, протяженностью 100 м</v>
      </c>
      <c r="G14" s="43">
        <v>194.04499999999999</v>
      </c>
      <c r="H14" s="43"/>
      <c r="I14" s="79">
        <f>H14-G14</f>
        <v>-194.04499999999999</v>
      </c>
      <c r="J14" s="82"/>
      <c r="K14" s="34"/>
      <c r="L14" s="26"/>
      <c r="M14" s="117"/>
      <c r="N14" s="117"/>
      <c r="O14" s="117"/>
      <c r="P14" s="117"/>
      <c r="Q14" s="79">
        <f>P14-N14</f>
        <v>0</v>
      </c>
      <c r="R14" s="26"/>
      <c r="S14" s="118"/>
      <c r="T14" s="118"/>
      <c r="U14" s="118"/>
      <c r="V14" s="214" t="s">
        <v>379</v>
      </c>
      <c r="W14" s="214" t="s">
        <v>379</v>
      </c>
      <c r="X14" s="215" t="s">
        <v>380</v>
      </c>
      <c r="Y14" s="118"/>
      <c r="Z14" s="61"/>
      <c r="AA14" s="61"/>
      <c r="AB14" s="46" t="b">
        <f t="shared" ref="AB14:AD16" si="0">OR(NOT(IFERROR(SEARCH("подрядный",$R14,)&gt;0,1=2)),S14&lt;&gt;"")</f>
        <v>1</v>
      </c>
      <c r="AC14" s="46" t="b">
        <f t="shared" si="0"/>
        <v>1</v>
      </c>
      <c r="AD14" s="46" t="b">
        <f t="shared" si="0"/>
        <v>1</v>
      </c>
      <c r="AE14" s="46" t="b">
        <f>OR(NOT(IFERROR(SEARCH("хозяйственный",$R14,)&gt;0,1=2)),Y14&lt;&gt;"")</f>
        <v>1</v>
      </c>
      <c r="AF14" s="61"/>
      <c r="AG14" s="61"/>
      <c r="AH14" s="12" t="b">
        <v>1</v>
      </c>
      <c r="AI14" s="61"/>
      <c r="AJ14" s="61"/>
      <c r="AK14" s="61"/>
      <c r="AL14" s="61"/>
      <c r="AM14" s="43"/>
      <c r="AN14" s="46"/>
    </row>
    <row r="15" spans="1:40" ht="44.25" customHeight="1">
      <c r="A15" s="61"/>
      <c r="B15" s="10" t="s">
        <v>381</v>
      </c>
      <c r="C15" s="61"/>
      <c r="D15" s="55" t="s">
        <v>86</v>
      </c>
      <c r="E15" s="64" t="s">
        <v>74</v>
      </c>
      <c r="F15" s="66" t="str">
        <f>B15</f>
        <v>Ремонт канализационных колодцев в п. Первомайский по ул. Юбилейная в количестве 3 шт.; г. Горячий Ключ по ул. Герцена в количестве 4 шт.</v>
      </c>
      <c r="G15" s="43">
        <v>32.280999999999999</v>
      </c>
      <c r="H15" s="43">
        <v>5</v>
      </c>
      <c r="I15" s="79">
        <f>H15-G15</f>
        <v>-27.280999999999999</v>
      </c>
      <c r="J15" s="82"/>
      <c r="K15" s="34"/>
      <c r="L15" s="26"/>
      <c r="M15" s="117"/>
      <c r="N15" s="117"/>
      <c r="O15" s="117"/>
      <c r="P15" s="117"/>
      <c r="Q15" s="79">
        <f>P15-N15</f>
        <v>0</v>
      </c>
      <c r="R15" s="120"/>
      <c r="S15" s="118"/>
      <c r="T15" s="118"/>
      <c r="U15" s="118"/>
      <c r="V15" s="216" t="s">
        <v>382</v>
      </c>
      <c r="W15" s="217" t="s">
        <v>383</v>
      </c>
      <c r="X15" s="218" t="s">
        <v>384</v>
      </c>
      <c r="Y15" s="118"/>
      <c r="Z15" s="61"/>
      <c r="AA15" s="61"/>
      <c r="AB15" s="46" t="b">
        <f t="shared" si="0"/>
        <v>1</v>
      </c>
      <c r="AC15" s="46" t="b">
        <f t="shared" si="0"/>
        <v>1</v>
      </c>
      <c r="AD15" s="46" t="b">
        <f t="shared" si="0"/>
        <v>1</v>
      </c>
      <c r="AE15" s="46" t="b">
        <f>OR(NOT(IFERROR(SEARCH("хозяйственный",$R15,)&gt;0,1=2)),Y15&lt;&gt;"")</f>
        <v>1</v>
      </c>
      <c r="AF15" s="61"/>
      <c r="AG15" s="61"/>
      <c r="AH15" s="12" t="b">
        <v>1</v>
      </c>
      <c r="AI15" s="61"/>
      <c r="AJ15" s="61"/>
      <c r="AK15" s="61"/>
      <c r="AL15" s="61"/>
      <c r="AM15" s="43"/>
      <c r="AN15" s="46"/>
    </row>
    <row r="16" spans="1:40" ht="44.25" customHeight="1">
      <c r="A16" s="61"/>
      <c r="B16" s="10" t="s">
        <v>235</v>
      </c>
      <c r="C16" s="61"/>
      <c r="D16" s="55" t="s">
        <v>86</v>
      </c>
      <c r="E16" s="64" t="s">
        <v>76</v>
      </c>
      <c r="F16" s="66" t="str">
        <f>B16</f>
        <v>Аварийно-восстановительный ремонт</v>
      </c>
      <c r="G16" s="43">
        <v>90.23</v>
      </c>
      <c r="H16" s="43">
        <v>46</v>
      </c>
      <c r="I16" s="79">
        <f>H16-G16</f>
        <v>-44.230000000000004</v>
      </c>
      <c r="J16" s="82"/>
      <c r="K16" s="34"/>
      <c r="L16" s="26"/>
      <c r="M16" s="117"/>
      <c r="N16" s="117"/>
      <c r="O16" s="117"/>
      <c r="P16" s="117"/>
      <c r="Q16" s="79">
        <f>P16-N16</f>
        <v>0</v>
      </c>
      <c r="R16" s="120"/>
      <c r="S16" s="118"/>
      <c r="T16" s="118"/>
      <c r="U16" s="118"/>
      <c r="V16" s="182" t="s">
        <v>236</v>
      </c>
      <c r="W16" s="182" t="s">
        <v>236</v>
      </c>
      <c r="X16" s="182" t="s">
        <v>236</v>
      </c>
      <c r="Y16" s="118"/>
      <c r="Z16" s="61"/>
      <c r="AA16" s="61"/>
      <c r="AB16" s="46" t="b">
        <f t="shared" si="0"/>
        <v>1</v>
      </c>
      <c r="AC16" s="46" t="b">
        <f t="shared" si="0"/>
        <v>1</v>
      </c>
      <c r="AD16" s="46" t="b">
        <f t="shared" si="0"/>
        <v>1</v>
      </c>
      <c r="AE16" s="46" t="b">
        <f>OR(NOT(IFERROR(SEARCH("хозяйственный",$R16,)&gt;0,1=2)),Y16&lt;&gt;"")</f>
        <v>1</v>
      </c>
      <c r="AF16" s="61"/>
      <c r="AG16" s="61"/>
      <c r="AH16" s="12" t="b">
        <v>1</v>
      </c>
      <c r="AI16" s="61"/>
      <c r="AJ16" s="61"/>
      <c r="AK16" s="61"/>
      <c r="AL16" s="61"/>
      <c r="AM16" s="43"/>
      <c r="AN16" s="46"/>
    </row>
    <row r="17" spans="1:40" ht="15" customHeight="1">
      <c r="A17" s="149"/>
      <c r="B17" s="149"/>
      <c r="C17" s="149"/>
      <c r="D17" s="149"/>
      <c r="E17" s="228" t="s">
        <v>14</v>
      </c>
      <c r="F17" s="229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149"/>
      <c r="AA17" s="149"/>
      <c r="AB17" s="8"/>
      <c r="AC17" s="8"/>
      <c r="AD17" s="8"/>
      <c r="AE17" s="8"/>
      <c r="AF17" s="149"/>
      <c r="AG17" s="149"/>
      <c r="AH17" s="149"/>
      <c r="AI17" s="149"/>
      <c r="AJ17" s="149"/>
      <c r="AK17" s="149"/>
      <c r="AL17" s="149"/>
      <c r="AM17" s="25"/>
      <c r="AN17" s="149"/>
    </row>
    <row r="18" spans="1:40" ht="18" customHeight="1">
      <c r="A18" s="149"/>
      <c r="B18" s="149"/>
      <c r="C18" s="149"/>
      <c r="D18" s="149"/>
      <c r="E18" s="59" t="s">
        <v>9</v>
      </c>
      <c r="F18" s="149"/>
      <c r="G18" s="8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60"/>
      <c r="AA18" s="149"/>
      <c r="AB18" s="8"/>
      <c r="AC18" s="8"/>
      <c r="AD18" s="8"/>
      <c r="AE18" s="8"/>
      <c r="AF18" s="149"/>
      <c r="AG18" s="149"/>
      <c r="AH18" s="149"/>
      <c r="AI18" s="149"/>
      <c r="AJ18" s="149"/>
      <c r="AK18" s="149"/>
      <c r="AL18" s="149"/>
      <c r="AM18" s="149"/>
      <c r="AN18" s="149"/>
    </row>
    <row r="19" spans="1:40" ht="15" customHeight="1">
      <c r="A19" s="149"/>
      <c r="B19" s="149"/>
      <c r="C19" s="149"/>
      <c r="D19" s="149"/>
      <c r="E19" s="149"/>
      <c r="F19" s="149"/>
      <c r="G19" s="8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149"/>
      <c r="AA19" s="149"/>
      <c r="AB19" s="8"/>
      <c r="AC19" s="8"/>
      <c r="AD19" s="8"/>
      <c r="AE19" s="8"/>
      <c r="AF19" s="149"/>
      <c r="AG19" s="149"/>
      <c r="AH19" s="149"/>
      <c r="AI19" s="149"/>
      <c r="AJ19" s="149"/>
      <c r="AK19" s="149"/>
      <c r="AL19" s="149"/>
      <c r="AM19" s="149"/>
      <c r="AN19" s="149"/>
    </row>
    <row r="20" spans="1:40" ht="15" hidden="1" customHeight="1">
      <c r="A20" s="149"/>
      <c r="B20" s="149"/>
      <c r="C20" s="149"/>
      <c r="D20" s="149"/>
      <c r="E20" s="149"/>
      <c r="F20" s="149"/>
      <c r="G20" s="12" t="b">
        <v>1</v>
      </c>
      <c r="H20" s="12" t="b">
        <v>1</v>
      </c>
      <c r="I20" s="12" t="b">
        <v>1</v>
      </c>
      <c r="J20" s="12" t="b">
        <f>'ВС - Баланс'!L50</f>
        <v>0</v>
      </c>
      <c r="K20" s="12" t="b">
        <f>J20</f>
        <v>0</v>
      </c>
      <c r="L20" s="12" t="b">
        <v>1</v>
      </c>
      <c r="M20" s="12" t="b">
        <v>1</v>
      </c>
      <c r="N20" s="12" t="b">
        <v>1</v>
      </c>
      <c r="O20" s="12" t="b">
        <v>1</v>
      </c>
      <c r="P20" s="12" t="b">
        <v>1</v>
      </c>
      <c r="Q20" s="12" t="b">
        <v>1</v>
      </c>
      <c r="R20" s="12" t="b">
        <v>1</v>
      </c>
      <c r="S20" s="12" t="b">
        <v>1</v>
      </c>
      <c r="T20" s="12" t="b">
        <v>1</v>
      </c>
      <c r="U20" s="12" t="b">
        <v>1</v>
      </c>
      <c r="V20" s="12" t="b">
        <v>1</v>
      </c>
      <c r="W20" s="12" t="b">
        <v>1</v>
      </c>
      <c r="X20" s="12" t="b">
        <v>1</v>
      </c>
      <c r="Y20" s="12" t="b">
        <v>1</v>
      </c>
      <c r="Z20" s="149"/>
      <c r="AA20" s="149"/>
      <c r="AB20" s="8"/>
      <c r="AC20" s="8"/>
      <c r="AD20" s="8"/>
      <c r="AE20" s="8"/>
      <c r="AF20" s="149"/>
      <c r="AG20" s="149"/>
      <c r="AH20" s="149"/>
      <c r="AI20" s="149"/>
      <c r="AJ20" s="149"/>
      <c r="AK20" s="149"/>
      <c r="AL20" s="149"/>
      <c r="AM20" s="12" t="b">
        <v>1</v>
      </c>
      <c r="AN20" s="149"/>
    </row>
    <row r="21" spans="1:40" ht="15" customHeight="1">
      <c r="A21" s="149"/>
      <c r="B21" s="149"/>
      <c r="C21" s="149"/>
      <c r="D21" s="149"/>
      <c r="E21" s="149"/>
      <c r="F21" s="149"/>
      <c r="G21" s="8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149"/>
      <c r="AA21" s="149"/>
      <c r="AB21" s="8"/>
      <c r="AC21" s="8"/>
      <c r="AD21" s="8"/>
      <c r="AE21" s="8"/>
      <c r="AF21" s="149"/>
      <c r="AG21" s="149"/>
      <c r="AH21" s="149"/>
      <c r="AI21" s="149"/>
      <c r="AJ21" s="149"/>
      <c r="AK21" s="149"/>
      <c r="AL21" s="149"/>
      <c r="AM21" s="149"/>
      <c r="AN21" s="149"/>
    </row>
    <row r="22" spans="1:40" ht="15" customHeight="1">
      <c r="A22" s="149"/>
      <c r="B22" s="149"/>
      <c r="C22" s="149"/>
      <c r="D22" s="149"/>
      <c r="E22" s="149"/>
      <c r="F22" s="149"/>
      <c r="G22" s="8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149"/>
      <c r="AA22" s="149"/>
      <c r="AB22" s="8"/>
      <c r="AC22" s="8"/>
      <c r="AD22" s="8"/>
      <c r="AE22" s="8"/>
      <c r="AF22" s="149"/>
      <c r="AG22" s="149"/>
      <c r="AH22" s="149"/>
      <c r="AI22" s="149"/>
      <c r="AJ22" s="149"/>
      <c r="AK22" s="149"/>
      <c r="AL22" s="149"/>
      <c r="AM22" s="149"/>
      <c r="AN22" s="149"/>
    </row>
    <row r="23" spans="1:40" ht="15" customHeight="1">
      <c r="A23" s="149"/>
      <c r="B23" s="149"/>
      <c r="C23" s="149"/>
      <c r="D23" s="149"/>
      <c r="E23" s="149"/>
      <c r="F23" s="149"/>
      <c r="G23" s="8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149"/>
      <c r="AA23" s="149"/>
      <c r="AB23" s="8"/>
      <c r="AC23" s="8"/>
      <c r="AD23" s="8"/>
      <c r="AE23" s="8"/>
      <c r="AF23" s="149"/>
      <c r="AG23" s="149"/>
      <c r="AH23" s="149"/>
      <c r="AI23" s="149"/>
      <c r="AJ23" s="149"/>
      <c r="AK23" s="149"/>
      <c r="AL23" s="149"/>
      <c r="AM23" s="149"/>
      <c r="AN23" s="149"/>
    </row>
    <row r="24" spans="1:40" ht="15" customHeight="1">
      <c r="A24" s="149"/>
      <c r="B24" s="149"/>
      <c r="C24" s="149"/>
      <c r="D24" s="149"/>
      <c r="E24" s="149"/>
      <c r="F24" s="149"/>
      <c r="G24" s="8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149"/>
      <c r="AA24" s="149"/>
      <c r="AB24" s="8"/>
      <c r="AC24" s="8"/>
      <c r="AD24" s="8"/>
      <c r="AE24" s="8"/>
      <c r="AF24" s="149"/>
      <c r="AG24" s="149"/>
      <c r="AH24" s="149"/>
      <c r="AI24" s="149"/>
      <c r="AJ24" s="149"/>
      <c r="AK24" s="149"/>
      <c r="AL24" s="149"/>
      <c r="AM24" s="149"/>
      <c r="AN24" s="149"/>
    </row>
    <row r="25" spans="1:40" ht="15" customHeight="1">
      <c r="A25" s="149"/>
      <c r="B25" s="149"/>
      <c r="C25" s="149"/>
      <c r="D25" s="149"/>
      <c r="E25" s="149"/>
      <c r="F25" s="149"/>
      <c r="G25" s="8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149"/>
      <c r="AA25" s="149"/>
      <c r="AB25" s="8"/>
      <c r="AC25" s="8"/>
      <c r="AD25" s="8"/>
      <c r="AE25" s="8"/>
      <c r="AF25" s="149"/>
      <c r="AG25" s="149"/>
      <c r="AH25" s="149"/>
      <c r="AI25" s="149"/>
      <c r="AJ25" s="149"/>
      <c r="AK25" s="149"/>
      <c r="AL25" s="149"/>
      <c r="AM25" s="149"/>
      <c r="AN25" s="149"/>
    </row>
    <row r="26" spans="1:40" ht="15" customHeight="1">
      <c r="A26" s="149"/>
      <c r="B26" s="149"/>
      <c r="C26" s="149"/>
      <c r="D26" s="149"/>
      <c r="E26" s="149"/>
      <c r="F26" s="149"/>
      <c r="G26" s="8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149"/>
      <c r="AA26" s="149"/>
      <c r="AB26" s="8"/>
      <c r="AC26" s="8"/>
      <c r="AD26" s="8"/>
      <c r="AE26" s="8"/>
      <c r="AF26" s="149"/>
      <c r="AG26" s="149"/>
      <c r="AH26" s="149"/>
      <c r="AI26" s="149"/>
      <c r="AJ26" s="149"/>
      <c r="AK26" s="149"/>
      <c r="AL26" s="149"/>
      <c r="AM26" s="149"/>
      <c r="AN26" s="149"/>
    </row>
    <row r="27" spans="1:40" ht="15" customHeight="1">
      <c r="A27" s="149"/>
      <c r="B27" s="149"/>
      <c r="C27" s="149"/>
      <c r="D27" s="149"/>
      <c r="E27" s="149"/>
      <c r="F27" s="149"/>
      <c r="G27" s="8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149"/>
      <c r="AA27" s="149"/>
      <c r="AB27" s="8"/>
      <c r="AC27" s="8"/>
      <c r="AD27" s="8"/>
      <c r="AE27" s="8"/>
      <c r="AF27" s="149"/>
      <c r="AG27" s="149"/>
      <c r="AH27" s="149"/>
      <c r="AI27" s="149"/>
      <c r="AJ27" s="149"/>
      <c r="AK27" s="149"/>
      <c r="AL27" s="149"/>
      <c r="AM27" s="149"/>
      <c r="AN27" s="149"/>
    </row>
    <row r="28" spans="1:40" ht="15" customHeight="1">
      <c r="A28" s="149"/>
      <c r="B28" s="149"/>
      <c r="C28" s="149"/>
      <c r="D28" s="149"/>
      <c r="E28" s="149"/>
      <c r="F28" s="149"/>
      <c r="G28" s="8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149"/>
      <c r="AA28" s="149"/>
      <c r="AB28" s="8"/>
      <c r="AC28" s="8"/>
      <c r="AD28" s="8"/>
      <c r="AE28" s="8"/>
      <c r="AF28" s="149"/>
      <c r="AG28" s="149"/>
      <c r="AH28" s="149"/>
      <c r="AI28" s="149"/>
      <c r="AJ28" s="149"/>
      <c r="AK28" s="149"/>
      <c r="AL28" s="149"/>
      <c r="AM28" s="149"/>
      <c r="AN28" s="149"/>
    </row>
    <row r="29" spans="1:40" ht="15.75" hidden="1" customHeight="1">
      <c r="A29" s="8"/>
      <c r="B29" s="10" t="s">
        <v>85</v>
      </c>
      <c r="C29" s="8"/>
      <c r="D29" s="55" t="s">
        <v>86</v>
      </c>
      <c r="E29" s="64" t="s">
        <v>9</v>
      </c>
      <c r="F29" s="66" t="str">
        <f>B29</f>
        <v>%DYNAMICS%</v>
      </c>
      <c r="G29" s="43"/>
      <c r="H29" s="43"/>
      <c r="I29" s="79">
        <f>H29-G29</f>
        <v>0</v>
      </c>
      <c r="J29" s="82"/>
      <c r="K29" s="34"/>
      <c r="L29" s="26"/>
      <c r="M29" s="117"/>
      <c r="N29" s="117"/>
      <c r="O29" s="117"/>
      <c r="P29" s="117"/>
      <c r="Q29" s="79">
        <f>P29-N29</f>
        <v>0</v>
      </c>
      <c r="R29" s="26"/>
      <c r="S29" s="118"/>
      <c r="T29" s="118"/>
      <c r="U29" s="118"/>
      <c r="V29" s="119"/>
      <c r="W29" s="119"/>
      <c r="X29" s="119"/>
      <c r="Y29" s="118"/>
      <c r="Z29" s="8"/>
      <c r="AA29" s="8"/>
      <c r="AB29" s="46" t="b">
        <f>OR(NOT(IFERROR(SEARCH("подрядный",$R29,)&gt;0,1=2)),S29&lt;&gt;"")</f>
        <v>1</v>
      </c>
      <c r="AC29" s="46" t="b">
        <f>OR(NOT(IFERROR(SEARCH("подрядный",$R29,)&gt;0,1=2)),T29&lt;&gt;"")</f>
        <v>1</v>
      </c>
      <c r="AD29" s="46" t="b">
        <f>OR(NOT(IFERROR(SEARCH("подрядный",$R29,)&gt;0,1=2)),U29&lt;&gt;"")</f>
        <v>1</v>
      </c>
      <c r="AE29" s="46" t="b">
        <f>OR(NOT(IFERROR(SEARCH("хозяйственный",$R29,)&gt;0,1=2)),Y29&lt;&gt;"")</f>
        <v>1</v>
      </c>
      <c r="AF29" s="8"/>
      <c r="AG29" s="8"/>
      <c r="AH29" s="12" t="b">
        <v>1</v>
      </c>
      <c r="AI29" s="8"/>
      <c r="AJ29" s="8"/>
      <c r="AK29" s="8"/>
      <c r="AL29" s="8"/>
      <c r="AM29" s="43"/>
      <c r="AN29" s="46"/>
    </row>
  </sheetData>
  <sheetProtection insertRows="0" deleteColumns="0" deleteRows="0" sort="0" autoFilter="0"/>
  <mergeCells count="19">
    <mergeCell ref="W9:W10"/>
    <mergeCell ref="X9:X10"/>
    <mergeCell ref="Y9:Y10"/>
    <mergeCell ref="AM9:AM10"/>
    <mergeCell ref="M3:N3"/>
    <mergeCell ref="M9:N9"/>
    <mergeCell ref="O3:P3"/>
    <mergeCell ref="O9:P9"/>
    <mergeCell ref="R9:R10"/>
    <mergeCell ref="S9:S10"/>
    <mergeCell ref="T9:T10"/>
    <mergeCell ref="U9:U10"/>
    <mergeCell ref="V9:V10"/>
    <mergeCell ref="E17:F17"/>
    <mergeCell ref="E9:E10"/>
    <mergeCell ref="F9:F10"/>
    <mergeCell ref="L9:L10"/>
    <mergeCell ref="Q9:Q10"/>
    <mergeCell ref="K9:K10"/>
  </mergeCells>
  <dataValidations count="1">
    <dataValidation type="list" allowBlank="1" showInputMessage="1" showErrorMessage="1" errorTitle="Ошибка" error="Выберите значение из списка" sqref="R29 R14 R15 R16">
      <formula1>spisok_9</formula1>
    </dataValidation>
  </dataValidations>
  <hyperlinks>
    <hyperlink ref="V14" r:id="rId1" tooltip="Скачать документ"/>
    <hyperlink ref="W14" r:id="rId2" tooltip="Скачать документ"/>
    <hyperlink ref="X14" r:id="rId3" tooltip="Скачать документ"/>
    <hyperlink ref="V15" r:id="rId4" tooltip="Скачать документ"/>
    <hyperlink ref="W15" r:id="rId5" tooltip="Скачать документ"/>
    <hyperlink ref="X15" r:id="rId6" tooltip="Скачать документ"/>
    <hyperlink ref="V16" r:id="rId7" tooltip="Скачать документ"/>
    <hyperlink ref="W16" r:id="rId8" tooltip="Скачать документ"/>
    <hyperlink ref="X16" r:id="rId9" tooltip="Скачать документ"/>
  </hyperlinks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  <legacyDrawing r:id="rId1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N29"/>
  <sheetViews>
    <sheetView showGridLines="0" workbookViewId="0">
      <pane xSplit="6" ySplit="11" topLeftCell="T12" activePane="bottomRight" state="frozen"/>
      <selection pane="topRight" activeCell="G1" sqref="G1"/>
      <selection pane="bottomLeft" activeCell="A12" sqref="A12"/>
      <selection pane="bottomRight" activeCell="W16" sqref="W16"/>
    </sheetView>
  </sheetViews>
  <sheetFormatPr defaultRowHeight="15" customHeight="1"/>
  <cols>
    <col min="1" max="1" width="12.28515625" hidden="1" customWidth="1"/>
    <col min="2" max="2" width="15.42578125" hidden="1" customWidth="1"/>
    <col min="3" max="3" width="12.28515625" hidden="1" customWidth="1"/>
    <col min="4" max="4" width="4.28515625" customWidth="1"/>
    <col min="5" max="5" width="7.28515625" customWidth="1"/>
    <col min="6" max="6" width="33.28515625" customWidth="1"/>
    <col min="7" max="9" width="20.140625" customWidth="1"/>
    <col min="10" max="10" width="20.140625" hidden="1" customWidth="1"/>
    <col min="11" max="11" width="33.28515625" hidden="1" customWidth="1"/>
    <col min="12" max="12" width="33.28515625" customWidth="1"/>
    <col min="13" max="16" width="18.28515625" customWidth="1"/>
    <col min="17" max="17" width="21.28515625" customWidth="1"/>
    <col min="18" max="18" width="24.7109375" customWidth="1"/>
    <col min="19" max="21" width="18" customWidth="1"/>
    <col min="22" max="22" width="19.42578125" customWidth="1"/>
    <col min="23" max="23" width="18" customWidth="1"/>
    <col min="24" max="24" width="32.140625" customWidth="1"/>
    <col min="25" max="25" width="19.42578125" customWidth="1"/>
    <col min="26" max="26" width="6" customWidth="1"/>
    <col min="27" max="27" width="15.140625" customWidth="1"/>
    <col min="28" max="28" width="8.140625" hidden="1" customWidth="1"/>
    <col min="29" max="31" width="3.5703125" hidden="1" customWidth="1"/>
    <col min="32" max="32" width="6" customWidth="1"/>
    <col min="34" max="34" width="10.28515625" hidden="1"/>
    <col min="39" max="39" width="21.28515625" hidden="1" customWidth="1"/>
    <col min="40" max="40" width="3.5703125" hidden="1" customWidth="1"/>
  </cols>
  <sheetData>
    <row r="1" spans="1:40" ht="12.75" hidden="1" customHeight="1">
      <c r="A1" s="149" t="s">
        <v>7</v>
      </c>
      <c r="B1" s="149"/>
      <c r="C1" s="149"/>
      <c r="D1" s="149"/>
      <c r="E1" s="149"/>
      <c r="F1" s="8"/>
      <c r="G1" s="16" t="s">
        <v>191</v>
      </c>
      <c r="H1" s="16" t="s">
        <v>191</v>
      </c>
      <c r="I1" s="16" t="s">
        <v>191</v>
      </c>
      <c r="J1" s="16" t="s">
        <v>191</v>
      </c>
      <c r="K1" s="16" t="s">
        <v>99</v>
      </c>
      <c r="L1" s="16" t="s">
        <v>192</v>
      </c>
      <c r="M1" s="16" t="s">
        <v>193</v>
      </c>
      <c r="N1" s="16" t="s">
        <v>194</v>
      </c>
      <c r="O1" s="16" t="s">
        <v>193</v>
      </c>
      <c r="P1" s="16" t="s">
        <v>194</v>
      </c>
      <c r="Q1" s="16" t="s">
        <v>195</v>
      </c>
      <c r="R1" s="16" t="s">
        <v>196</v>
      </c>
      <c r="S1" s="16" t="s">
        <v>197</v>
      </c>
      <c r="T1" s="16" t="s">
        <v>198</v>
      </c>
      <c r="U1" s="16" t="s">
        <v>199</v>
      </c>
      <c r="V1" s="16" t="s">
        <v>200</v>
      </c>
      <c r="W1" s="16" t="s">
        <v>201</v>
      </c>
      <c r="X1" s="16" t="s">
        <v>202</v>
      </c>
      <c r="Y1" s="16" t="s">
        <v>203</v>
      </c>
      <c r="Z1" s="149"/>
      <c r="AA1" s="149"/>
      <c r="AB1" s="8"/>
      <c r="AC1" s="8"/>
      <c r="AD1" s="8"/>
      <c r="AE1" s="8"/>
      <c r="AF1" s="149"/>
      <c r="AG1" s="149"/>
      <c r="AH1" s="149"/>
      <c r="AI1" s="149"/>
      <c r="AJ1" s="149"/>
      <c r="AK1" s="149"/>
      <c r="AL1" s="149"/>
      <c r="AM1" s="16" t="s">
        <v>9</v>
      </c>
      <c r="AN1" s="149"/>
    </row>
    <row r="2" spans="1:40" ht="15" hidden="1" customHeight="1">
      <c r="A2" s="149"/>
      <c r="B2" s="149"/>
      <c r="C2" s="149"/>
      <c r="D2" s="149"/>
      <c r="E2" s="149"/>
      <c r="F2" s="149"/>
      <c r="G2" s="157" t="s">
        <v>94</v>
      </c>
      <c r="H2" s="83" t="s">
        <v>95</v>
      </c>
      <c r="I2" s="83" t="s">
        <v>204</v>
      </c>
      <c r="J2" s="83" t="s">
        <v>96</v>
      </c>
      <c r="K2" s="8"/>
      <c r="L2" s="149"/>
      <c r="M2" s="149"/>
      <c r="N2" s="149"/>
      <c r="O2" s="27"/>
      <c r="P2" s="27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8"/>
      <c r="AC2" s="8"/>
      <c r="AD2" s="8"/>
      <c r="AE2" s="8"/>
      <c r="AF2" s="149"/>
      <c r="AG2" s="149"/>
      <c r="AH2" s="149"/>
      <c r="AI2" s="149"/>
      <c r="AJ2" s="149"/>
      <c r="AK2" s="149"/>
      <c r="AL2" s="149"/>
      <c r="AM2" s="149"/>
      <c r="AN2" s="149"/>
    </row>
    <row r="3" spans="1:40" ht="15" hidden="1" customHeight="1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8"/>
      <c r="L3" s="149"/>
      <c r="M3" s="236" t="s">
        <v>94</v>
      </c>
      <c r="N3" s="236" t="s">
        <v>94</v>
      </c>
      <c r="O3" s="237" t="s">
        <v>95</v>
      </c>
      <c r="P3" s="237" t="s">
        <v>95</v>
      </c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8"/>
      <c r="AC3" s="8"/>
      <c r="AD3" s="8"/>
      <c r="AE3" s="8"/>
      <c r="AF3" s="149"/>
      <c r="AG3" s="149"/>
      <c r="AH3" s="149"/>
      <c r="AI3" s="149"/>
      <c r="AJ3" s="149"/>
      <c r="AK3" s="149"/>
      <c r="AL3" s="149"/>
      <c r="AM3" s="149"/>
      <c r="AN3" s="149"/>
    </row>
    <row r="4" spans="1:40" ht="15" hidden="1" customHeight="1">
      <c r="A4" s="149"/>
      <c r="B4" s="149"/>
      <c r="C4" s="149"/>
      <c r="D4" s="149"/>
      <c r="E4" s="149"/>
      <c r="F4" s="149"/>
      <c r="G4" s="8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149"/>
      <c r="AA4" s="149"/>
      <c r="AB4" s="8"/>
      <c r="AC4" s="8"/>
      <c r="AD4" s="8"/>
      <c r="AE4" s="8"/>
      <c r="AF4" s="149"/>
      <c r="AG4" s="149"/>
      <c r="AH4" s="149"/>
      <c r="AI4" s="149"/>
      <c r="AJ4" s="149"/>
      <c r="AK4" s="149"/>
      <c r="AL4" s="149"/>
      <c r="AM4" s="149"/>
      <c r="AN4" s="149"/>
    </row>
    <row r="5" spans="1:40" ht="15" customHeight="1">
      <c r="A5" s="149"/>
      <c r="B5" s="149"/>
      <c r="C5" s="149"/>
      <c r="D5" s="149"/>
      <c r="E5" s="149"/>
      <c r="F5" s="149"/>
      <c r="G5" s="8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149"/>
      <c r="AA5" s="149"/>
      <c r="AB5" s="8"/>
      <c r="AC5" s="8"/>
      <c r="AD5" s="8"/>
      <c r="AE5" s="8"/>
      <c r="AF5" s="149"/>
      <c r="AG5" s="11" t="s">
        <v>9</v>
      </c>
      <c r="AH5" s="12" t="b">
        <f>'Общая информация'!F26="да"</f>
        <v>1</v>
      </c>
      <c r="AI5" s="149"/>
      <c r="AJ5" s="149"/>
      <c r="AK5" s="149"/>
      <c r="AL5" s="149"/>
      <c r="AM5" s="149"/>
      <c r="AN5" s="149"/>
    </row>
    <row r="6" spans="1:40" ht="12.75" customHeight="1">
      <c r="A6" s="149"/>
      <c r="B6" s="149"/>
      <c r="C6" s="149"/>
      <c r="D6" s="149"/>
      <c r="E6" s="2" t="s">
        <v>385</v>
      </c>
      <c r="F6" s="2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149"/>
      <c r="AA6" s="149"/>
      <c r="AB6" s="8"/>
      <c r="AC6" s="8"/>
      <c r="AD6" s="8"/>
      <c r="AE6" s="8"/>
      <c r="AF6" s="149"/>
      <c r="AG6" s="149"/>
      <c r="AH6" s="149"/>
      <c r="AI6" s="149"/>
      <c r="AJ6" s="149"/>
      <c r="AK6" s="149"/>
      <c r="AL6" s="149"/>
      <c r="AM6" s="48"/>
      <c r="AN6" s="149"/>
    </row>
    <row r="7" spans="1:40" ht="20.25" customHeight="1">
      <c r="A7" s="149"/>
      <c r="B7" s="149"/>
      <c r="C7" s="149"/>
      <c r="D7" s="149"/>
      <c r="E7" s="149" t="str">
        <f>objectName</f>
        <v>МУП г. Горячий Ключ "Водоканал" ИНН: 2305028371, КПП: 230501001</v>
      </c>
      <c r="F7" s="8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149"/>
      <c r="AA7" s="149"/>
      <c r="AB7" s="8"/>
      <c r="AC7" s="8"/>
      <c r="AD7" s="8"/>
      <c r="AE7" s="8"/>
      <c r="AF7" s="149"/>
      <c r="AG7" s="149"/>
      <c r="AH7" s="149"/>
      <c r="AI7" s="149"/>
      <c r="AJ7" s="149"/>
      <c r="AK7" s="149"/>
      <c r="AL7" s="149"/>
      <c r="AM7" s="49"/>
      <c r="AN7" s="149"/>
    </row>
    <row r="8" spans="1:40" ht="15" customHeight="1">
      <c r="A8" s="149"/>
      <c r="B8" s="149"/>
      <c r="C8" s="149"/>
      <c r="D8" s="149"/>
      <c r="E8" s="14"/>
      <c r="F8" s="14"/>
      <c r="G8" s="50" t="s">
        <v>9</v>
      </c>
      <c r="H8" s="50" t="s">
        <v>9</v>
      </c>
      <c r="I8" s="50" t="s">
        <v>9</v>
      </c>
      <c r="J8" s="50" t="s">
        <v>9</v>
      </c>
      <c r="K8" s="50" t="s">
        <v>9</v>
      </c>
      <c r="L8" s="50" t="s">
        <v>9</v>
      </c>
      <c r="M8" s="50" t="s">
        <v>9</v>
      </c>
      <c r="N8" s="50" t="s">
        <v>9</v>
      </c>
      <c r="O8" s="50" t="s">
        <v>9</v>
      </c>
      <c r="P8" s="50" t="s">
        <v>9</v>
      </c>
      <c r="Q8" s="50" t="s">
        <v>9</v>
      </c>
      <c r="R8" s="50" t="s">
        <v>9</v>
      </c>
      <c r="S8" s="50" t="s">
        <v>9</v>
      </c>
      <c r="T8" s="50" t="s">
        <v>9</v>
      </c>
      <c r="U8" s="50" t="s">
        <v>9</v>
      </c>
      <c r="V8" s="50" t="s">
        <v>9</v>
      </c>
      <c r="W8" s="50" t="s">
        <v>9</v>
      </c>
      <c r="X8" s="50" t="s">
        <v>9</v>
      </c>
      <c r="Y8" s="50" t="s">
        <v>9</v>
      </c>
      <c r="Z8" s="149"/>
      <c r="AA8" s="149"/>
      <c r="AB8" s="8"/>
      <c r="AC8" s="8"/>
      <c r="AD8" s="8"/>
      <c r="AE8" s="8"/>
      <c r="AF8" s="149"/>
      <c r="AG8" s="149"/>
      <c r="AH8" s="149"/>
      <c r="AI8" s="149"/>
      <c r="AJ8" s="149"/>
      <c r="AK8" s="149"/>
      <c r="AL8" s="149"/>
      <c r="AM8" s="50" t="s">
        <v>9</v>
      </c>
      <c r="AN8" s="149"/>
    </row>
    <row r="9" spans="1:40" ht="24.75" customHeight="1">
      <c r="A9" s="8"/>
      <c r="B9" s="8"/>
      <c r="C9" s="8"/>
      <c r="D9" s="8"/>
      <c r="E9" s="232" t="s">
        <v>72</v>
      </c>
      <c r="F9" s="234" t="s">
        <v>206</v>
      </c>
      <c r="G9" s="52" t="s">
        <v>94</v>
      </c>
      <c r="H9" s="52" t="s">
        <v>95</v>
      </c>
      <c r="I9" s="52" t="s">
        <v>204</v>
      </c>
      <c r="J9" s="52" t="s">
        <v>96</v>
      </c>
      <c r="K9" s="235" t="s">
        <v>99</v>
      </c>
      <c r="L9" s="235" t="s">
        <v>192</v>
      </c>
      <c r="M9" s="235" t="s">
        <v>94</v>
      </c>
      <c r="N9" s="235" t="s">
        <v>94</v>
      </c>
      <c r="O9" s="235" t="s">
        <v>95</v>
      </c>
      <c r="P9" s="235" t="s">
        <v>95</v>
      </c>
      <c r="Q9" s="235" t="s">
        <v>195</v>
      </c>
      <c r="R9" s="235" t="s">
        <v>196</v>
      </c>
      <c r="S9" s="235" t="s">
        <v>197</v>
      </c>
      <c r="T9" s="235" t="s">
        <v>198</v>
      </c>
      <c r="U9" s="235" t="s">
        <v>199</v>
      </c>
      <c r="V9" s="235" t="s">
        <v>200</v>
      </c>
      <c r="W9" s="235" t="s">
        <v>201</v>
      </c>
      <c r="X9" s="235" t="s">
        <v>202</v>
      </c>
      <c r="Y9" s="235" t="s">
        <v>203</v>
      </c>
      <c r="Z9" s="149" t="s">
        <v>9</v>
      </c>
      <c r="AA9" s="149" t="s">
        <v>9</v>
      </c>
      <c r="AB9" s="27" t="s">
        <v>9</v>
      </c>
      <c r="AC9" s="27" t="s">
        <v>9</v>
      </c>
      <c r="AD9" s="27" t="s">
        <v>9</v>
      </c>
      <c r="AE9" s="27" t="s">
        <v>9</v>
      </c>
      <c r="AF9" s="149" t="s">
        <v>9</v>
      </c>
      <c r="AG9" s="149" t="s">
        <v>9</v>
      </c>
      <c r="AH9" s="149" t="s">
        <v>9</v>
      </c>
      <c r="AI9" s="149" t="s">
        <v>9</v>
      </c>
      <c r="AJ9" s="149" t="s">
        <v>9</v>
      </c>
      <c r="AK9" s="149" t="s">
        <v>9</v>
      </c>
      <c r="AL9" s="149" t="s">
        <v>9</v>
      </c>
      <c r="AM9" s="235"/>
      <c r="AN9" s="149" t="s">
        <v>9</v>
      </c>
    </row>
    <row r="10" spans="1:40" ht="80.25" customHeight="1">
      <c r="A10" s="149"/>
      <c r="B10" s="149"/>
      <c r="C10" s="149"/>
      <c r="D10" s="149"/>
      <c r="E10" s="233" t="s">
        <v>72</v>
      </c>
      <c r="F10" s="234" t="s">
        <v>206</v>
      </c>
      <c r="G10" s="52" t="s">
        <v>191</v>
      </c>
      <c r="H10" s="52" t="s">
        <v>191</v>
      </c>
      <c r="I10" s="52" t="s">
        <v>191</v>
      </c>
      <c r="J10" s="52" t="s">
        <v>191</v>
      </c>
      <c r="K10" s="235" t="s">
        <v>9</v>
      </c>
      <c r="L10" s="235" t="s">
        <v>207</v>
      </c>
      <c r="M10" s="52" t="s">
        <v>193</v>
      </c>
      <c r="N10" s="52" t="s">
        <v>194</v>
      </c>
      <c r="O10" s="52" t="s">
        <v>193</v>
      </c>
      <c r="P10" s="52" t="s">
        <v>194</v>
      </c>
      <c r="Q10" s="235" t="s">
        <v>195</v>
      </c>
      <c r="R10" s="235" t="s">
        <v>196</v>
      </c>
      <c r="S10" s="235" t="s">
        <v>197</v>
      </c>
      <c r="T10" s="235" t="s">
        <v>198</v>
      </c>
      <c r="U10" s="235" t="s">
        <v>199</v>
      </c>
      <c r="V10" s="235" t="s">
        <v>200</v>
      </c>
      <c r="W10" s="235" t="s">
        <v>201</v>
      </c>
      <c r="X10" s="235" t="s">
        <v>202</v>
      </c>
      <c r="Y10" s="235" t="s">
        <v>203</v>
      </c>
      <c r="Z10" t="s">
        <v>9</v>
      </c>
      <c r="AA10" t="s">
        <v>9</v>
      </c>
      <c r="AB10" s="53" t="s">
        <v>9</v>
      </c>
      <c r="AC10" s="53" t="s">
        <v>9</v>
      </c>
      <c r="AD10" s="53" t="s">
        <v>9</v>
      </c>
      <c r="AE10" s="53" t="s">
        <v>9</v>
      </c>
      <c r="AF10" t="s">
        <v>9</v>
      </c>
      <c r="AG10" s="149"/>
      <c r="AH10" s="149"/>
      <c r="AI10" s="149"/>
      <c r="AJ10" s="149"/>
      <c r="AK10" s="149"/>
      <c r="AL10" s="149"/>
      <c r="AM10" s="235"/>
      <c r="AN10" s="53" t="s">
        <v>9</v>
      </c>
    </row>
    <row r="11" spans="1:40" ht="15" customHeight="1">
      <c r="A11" s="149"/>
      <c r="B11" s="149"/>
      <c r="C11" s="149"/>
      <c r="D11" s="149"/>
      <c r="E11" s="151"/>
      <c r="F11" s="151"/>
      <c r="G11" s="152" t="s">
        <v>208</v>
      </c>
      <c r="H11" s="84" t="s">
        <v>208</v>
      </c>
      <c r="I11" s="84" t="s">
        <v>208</v>
      </c>
      <c r="J11" s="84" t="s">
        <v>208</v>
      </c>
      <c r="K11" s="31"/>
      <c r="L11" s="151"/>
      <c r="M11" s="151"/>
      <c r="N11" s="151"/>
      <c r="O11" s="112"/>
      <c r="P11" s="112"/>
      <c r="Q11" s="151"/>
      <c r="R11" s="151"/>
      <c r="S11" s="151"/>
      <c r="T11" s="151"/>
      <c r="U11" s="151"/>
      <c r="V11" s="151"/>
      <c r="W11" s="151"/>
      <c r="X11" s="151"/>
      <c r="Y11" s="151"/>
      <c r="Z11" s="149"/>
      <c r="AA11" s="149"/>
      <c r="AB11" s="8"/>
      <c r="AC11" s="8"/>
      <c r="AD11" s="8"/>
      <c r="AE11" s="8"/>
      <c r="AF11" s="149"/>
      <c r="AG11" s="149"/>
      <c r="AH11" s="149"/>
      <c r="AI11" s="149"/>
      <c r="AJ11" s="149"/>
      <c r="AK11" s="149"/>
      <c r="AL11" s="149"/>
      <c r="AM11" s="151"/>
      <c r="AN11" s="149"/>
    </row>
    <row r="12" spans="1:40" ht="15" customHeight="1">
      <c r="A12" s="149"/>
      <c r="B12" s="149"/>
      <c r="C12" s="149"/>
      <c r="D12" s="149"/>
      <c r="E12" s="151"/>
      <c r="F12" s="113" t="s">
        <v>209</v>
      </c>
      <c r="G12" s="114">
        <f>SUM(G13:G17)</f>
        <v>672.54</v>
      </c>
      <c r="H12" s="115">
        <f>SUM(H13:H17)</f>
        <v>2454.62</v>
      </c>
      <c r="I12" s="115">
        <f>SUM(I13:I17)</f>
        <v>1782.08</v>
      </c>
      <c r="J12" s="115">
        <f>SUM(J13:J17)</f>
        <v>0</v>
      </c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49"/>
      <c r="AA12" s="149"/>
      <c r="AB12" s="8"/>
      <c r="AC12" s="8"/>
      <c r="AD12" s="8"/>
      <c r="AE12" s="8"/>
      <c r="AF12" s="149"/>
      <c r="AG12" s="149"/>
      <c r="AH12" s="149"/>
      <c r="AI12" s="149"/>
      <c r="AJ12" s="149"/>
      <c r="AK12" s="149"/>
      <c r="AL12" s="149"/>
      <c r="AM12" s="151"/>
      <c r="AN12" s="149"/>
    </row>
    <row r="13" spans="1:40" ht="0" hidden="1" customHeight="1">
      <c r="A13" s="158"/>
      <c r="C13" s="158"/>
      <c r="D13" s="55"/>
      <c r="E13" s="64">
        <v>0</v>
      </c>
      <c r="F13" s="65"/>
      <c r="G13" s="44"/>
      <c r="H13" s="44"/>
      <c r="I13" s="44"/>
      <c r="J13" s="44"/>
      <c r="K13" s="24"/>
      <c r="L13" s="24"/>
      <c r="M13" s="116"/>
      <c r="N13" s="116"/>
      <c r="O13" s="116"/>
      <c r="P13" s="116"/>
      <c r="Q13" s="44"/>
      <c r="R13" s="24"/>
      <c r="S13" s="24"/>
      <c r="T13" s="24"/>
      <c r="U13" s="24"/>
      <c r="V13" s="24"/>
      <c r="W13" s="24"/>
      <c r="X13" s="24"/>
      <c r="Y13" s="24"/>
      <c r="Z13" s="158"/>
      <c r="AA13" s="158"/>
      <c r="AB13" s="47"/>
      <c r="AC13" s="47"/>
      <c r="AD13" s="47"/>
      <c r="AE13" s="47"/>
      <c r="AF13" s="158"/>
      <c r="AG13" s="158"/>
      <c r="AH13" s="40"/>
      <c r="AI13" s="158"/>
      <c r="AJ13" s="158"/>
      <c r="AK13" s="158"/>
      <c r="AL13" s="158"/>
      <c r="AM13" s="44"/>
      <c r="AN13" s="47"/>
    </row>
    <row r="14" spans="1:40" ht="75.75" customHeight="1">
      <c r="A14" s="61"/>
      <c r="B14" s="10" t="s">
        <v>386</v>
      </c>
      <c r="C14" s="61"/>
      <c r="D14" s="55" t="s">
        <v>86</v>
      </c>
      <c r="E14" s="64" t="s">
        <v>13</v>
      </c>
      <c r="F14" s="66" t="str">
        <f>B14</f>
        <v>Приобретение ии установка насосного оборудования в п. Первомайский, насосная, см-100-65-250/4 в количестве 1шт</v>
      </c>
      <c r="G14" s="43">
        <v>54.64</v>
      </c>
      <c r="H14" s="43">
        <v>374.17</v>
      </c>
      <c r="I14" s="79">
        <f>H14-G14</f>
        <v>319.53000000000003</v>
      </c>
      <c r="J14" s="82"/>
      <c r="K14" s="34"/>
      <c r="L14" s="26" t="s">
        <v>387</v>
      </c>
      <c r="M14" s="117">
        <v>45292</v>
      </c>
      <c r="N14" s="117">
        <v>45657</v>
      </c>
      <c r="O14" s="117">
        <v>45292</v>
      </c>
      <c r="P14" s="117">
        <v>45657</v>
      </c>
      <c r="Q14" s="79">
        <f>P14-N14</f>
        <v>0</v>
      </c>
      <c r="R14" s="120"/>
      <c r="S14" s="118"/>
      <c r="T14" s="118"/>
      <c r="U14" s="118"/>
      <c r="V14" s="219" t="s">
        <v>388</v>
      </c>
      <c r="W14" s="220" t="s">
        <v>389</v>
      </c>
      <c r="X14" s="221" t="s">
        <v>390</v>
      </c>
      <c r="Y14" s="118"/>
      <c r="Z14" s="61"/>
      <c r="AA14" s="61"/>
      <c r="AB14" s="46" t="b">
        <f t="shared" ref="AB14:AD16" si="0">OR(NOT(IFERROR(SEARCH("подрядный",$R14,)&gt;0,1=2)),S14&lt;&gt;"")</f>
        <v>1</v>
      </c>
      <c r="AC14" s="46" t="b">
        <f t="shared" si="0"/>
        <v>1</v>
      </c>
      <c r="AD14" s="46" t="b">
        <f t="shared" si="0"/>
        <v>1</v>
      </c>
      <c r="AE14" s="46" t="b">
        <f>OR(NOT(IFERROR(SEARCH("хозяйственный",$R14,)&gt;0,1=2)),Y14&lt;&gt;"")</f>
        <v>1</v>
      </c>
      <c r="AF14" s="61"/>
      <c r="AG14" s="61"/>
      <c r="AH14" s="12" t="b">
        <v>1</v>
      </c>
      <c r="AI14" s="61"/>
      <c r="AJ14" s="61"/>
      <c r="AK14" s="61"/>
      <c r="AL14" s="61"/>
      <c r="AM14" s="43"/>
      <c r="AN14" s="46"/>
    </row>
    <row r="15" spans="1:40" ht="75.75" customHeight="1">
      <c r="A15" s="61"/>
      <c r="B15" s="10" t="s">
        <v>391</v>
      </c>
      <c r="C15" s="61"/>
      <c r="D15" s="55" t="s">
        <v>86</v>
      </c>
      <c r="E15" s="64" t="s">
        <v>74</v>
      </c>
      <c r="F15" s="66" t="str">
        <f>B15</f>
        <v>Приобретение и установка насосного оборудования в г. Горячий Ключ, ГНС, СМ-250-200-400а/6 в количестве 1шт</v>
      </c>
      <c r="G15" s="43">
        <v>167.9</v>
      </c>
      <c r="H15" s="43">
        <v>138.25</v>
      </c>
      <c r="I15" s="79">
        <f>H15-G15</f>
        <v>-29.650000000000006</v>
      </c>
      <c r="J15" s="82"/>
      <c r="K15" s="34"/>
      <c r="L15" s="26" t="s">
        <v>387</v>
      </c>
      <c r="M15" s="117">
        <v>45292</v>
      </c>
      <c r="N15" s="117">
        <v>45657</v>
      </c>
      <c r="O15" s="117">
        <v>45292</v>
      </c>
      <c r="P15" s="117">
        <v>45657</v>
      </c>
      <c r="Q15" s="79">
        <f>P15-N15</f>
        <v>0</v>
      </c>
      <c r="R15" s="120"/>
      <c r="S15" s="118"/>
      <c r="T15" s="118"/>
      <c r="U15" s="118"/>
      <c r="V15" s="222" t="s">
        <v>392</v>
      </c>
      <c r="W15" s="223" t="s">
        <v>393</v>
      </c>
      <c r="X15" s="224" t="s">
        <v>394</v>
      </c>
      <c r="Y15" s="118"/>
      <c r="Z15" s="61"/>
      <c r="AA15" s="61"/>
      <c r="AB15" s="46" t="b">
        <f t="shared" si="0"/>
        <v>1</v>
      </c>
      <c r="AC15" s="46" t="b">
        <f t="shared" si="0"/>
        <v>1</v>
      </c>
      <c r="AD15" s="46" t="b">
        <f t="shared" si="0"/>
        <v>1</v>
      </c>
      <c r="AE15" s="46" t="b">
        <f>OR(NOT(IFERROR(SEARCH("хозяйственный",$R15,)&gt;0,1=2)),Y15&lt;&gt;"")</f>
        <v>1</v>
      </c>
      <c r="AF15" s="61"/>
      <c r="AG15" s="61"/>
      <c r="AH15" s="12" t="b">
        <v>1</v>
      </c>
      <c r="AI15" s="61"/>
      <c r="AJ15" s="61"/>
      <c r="AK15" s="61"/>
      <c r="AL15" s="61"/>
      <c r="AM15" s="43"/>
      <c r="AN15" s="46"/>
    </row>
    <row r="16" spans="1:40" ht="75.75" customHeight="1">
      <c r="A16" s="61"/>
      <c r="B16" s="10" t="s">
        <v>395</v>
      </c>
      <c r="C16" s="61"/>
      <c r="D16" s="55" t="s">
        <v>86</v>
      </c>
      <c r="E16" s="64" t="s">
        <v>76</v>
      </c>
      <c r="F16" s="66" t="str">
        <f>B16</f>
        <v>Замена трансформатора 250 кВа-1шт. на ГНС</v>
      </c>
      <c r="G16" s="43">
        <v>450</v>
      </c>
      <c r="H16" s="43">
        <v>1942.2</v>
      </c>
      <c r="I16" s="79">
        <f>H16-G16</f>
        <v>1492.2</v>
      </c>
      <c r="J16" s="82"/>
      <c r="K16" s="34"/>
      <c r="L16" s="26" t="s">
        <v>387</v>
      </c>
      <c r="M16" s="117">
        <v>45292</v>
      </c>
      <c r="N16" s="117">
        <v>45657</v>
      </c>
      <c r="O16" s="117">
        <v>45292</v>
      </c>
      <c r="P16" s="117">
        <v>45657</v>
      </c>
      <c r="Q16" s="79">
        <f>P16-N16</f>
        <v>0</v>
      </c>
      <c r="R16" s="120"/>
      <c r="S16" s="118"/>
      <c r="T16" s="118"/>
      <c r="U16" s="118"/>
      <c r="V16" s="225" t="s">
        <v>396</v>
      </c>
      <c r="W16" s="226" t="s">
        <v>397</v>
      </c>
      <c r="X16" s="227" t="s">
        <v>398</v>
      </c>
      <c r="Y16" s="118"/>
      <c r="Z16" s="61"/>
      <c r="AA16" s="61"/>
      <c r="AB16" s="46" t="b">
        <f t="shared" si="0"/>
        <v>1</v>
      </c>
      <c r="AC16" s="46" t="b">
        <f t="shared" si="0"/>
        <v>1</v>
      </c>
      <c r="AD16" s="46" t="b">
        <f t="shared" si="0"/>
        <v>1</v>
      </c>
      <c r="AE16" s="46" t="b">
        <f>OR(NOT(IFERROR(SEARCH("хозяйственный",$R16,)&gt;0,1=2)),Y16&lt;&gt;"")</f>
        <v>1</v>
      </c>
      <c r="AF16" s="61"/>
      <c r="AG16" s="61"/>
      <c r="AH16" s="12" t="b">
        <v>1</v>
      </c>
      <c r="AI16" s="61"/>
      <c r="AJ16" s="61"/>
      <c r="AK16" s="61"/>
      <c r="AL16" s="61"/>
      <c r="AM16" s="43"/>
      <c r="AN16" s="46"/>
    </row>
    <row r="17" spans="1:40" ht="15" customHeight="1">
      <c r="A17" s="149"/>
      <c r="B17" s="149"/>
      <c r="C17" s="149"/>
      <c r="D17" s="149"/>
      <c r="E17" s="228" t="s">
        <v>14</v>
      </c>
      <c r="F17" s="229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149"/>
      <c r="AA17" s="149"/>
      <c r="AB17" s="8"/>
      <c r="AC17" s="8"/>
      <c r="AD17" s="8"/>
      <c r="AE17" s="8"/>
      <c r="AF17" s="149"/>
      <c r="AG17" s="149"/>
      <c r="AH17" s="149"/>
      <c r="AI17" s="149"/>
      <c r="AJ17" s="149"/>
      <c r="AK17" s="149"/>
      <c r="AL17" s="149"/>
      <c r="AM17" s="25"/>
      <c r="AN17" s="149"/>
    </row>
    <row r="18" spans="1:40" ht="18" customHeight="1">
      <c r="A18" s="149"/>
      <c r="B18" s="149"/>
      <c r="C18" s="149"/>
      <c r="D18" s="149"/>
      <c r="E18" s="59" t="s">
        <v>9</v>
      </c>
      <c r="F18" s="149"/>
      <c r="G18" s="8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60"/>
      <c r="AA18" s="149"/>
      <c r="AB18" s="8"/>
      <c r="AC18" s="8"/>
      <c r="AD18" s="8"/>
      <c r="AE18" s="8"/>
      <c r="AF18" s="149"/>
      <c r="AG18" s="149"/>
      <c r="AH18" s="149"/>
      <c r="AI18" s="149"/>
      <c r="AJ18" s="149"/>
      <c r="AK18" s="149"/>
      <c r="AL18" s="149"/>
      <c r="AM18" s="149"/>
      <c r="AN18" s="149"/>
    </row>
    <row r="19" spans="1:40" ht="15" customHeight="1">
      <c r="A19" s="149"/>
      <c r="B19" s="149"/>
      <c r="C19" s="149"/>
      <c r="D19" s="149"/>
      <c r="E19" s="149"/>
      <c r="F19" s="149"/>
      <c r="G19" s="8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149"/>
      <c r="AA19" s="149"/>
      <c r="AB19" s="8"/>
      <c r="AC19" s="8"/>
      <c r="AD19" s="8"/>
      <c r="AE19" s="8"/>
      <c r="AF19" s="149"/>
      <c r="AG19" s="149"/>
      <c r="AH19" s="149"/>
      <c r="AI19" s="149"/>
      <c r="AJ19" s="149"/>
      <c r="AK19" s="149"/>
      <c r="AL19" s="149"/>
      <c r="AM19" s="149"/>
      <c r="AN19" s="149"/>
    </row>
    <row r="20" spans="1:40" ht="15" hidden="1" customHeight="1">
      <c r="A20" s="149"/>
      <c r="B20" s="149"/>
      <c r="C20" s="149"/>
      <c r="D20" s="149"/>
      <c r="E20" s="149"/>
      <c r="F20" s="149"/>
      <c r="G20" s="12" t="b">
        <v>1</v>
      </c>
      <c r="H20" s="12" t="b">
        <v>1</v>
      </c>
      <c r="I20" s="12" t="b">
        <v>1</v>
      </c>
      <c r="J20" s="12" t="b">
        <f>'ВС - Баланс'!L50</f>
        <v>0</v>
      </c>
      <c r="K20" s="12" t="b">
        <f>J20</f>
        <v>0</v>
      </c>
      <c r="L20" s="12" t="b">
        <v>1</v>
      </c>
      <c r="M20" s="12" t="b">
        <v>1</v>
      </c>
      <c r="N20" s="12" t="b">
        <v>1</v>
      </c>
      <c r="O20" s="12" t="b">
        <v>1</v>
      </c>
      <c r="P20" s="12" t="b">
        <v>1</v>
      </c>
      <c r="Q20" s="12" t="b">
        <v>1</v>
      </c>
      <c r="R20" s="12" t="b">
        <v>1</v>
      </c>
      <c r="S20" s="12" t="b">
        <v>1</v>
      </c>
      <c r="T20" s="12" t="b">
        <v>1</v>
      </c>
      <c r="U20" s="12" t="b">
        <v>1</v>
      </c>
      <c r="V20" s="12" t="b">
        <v>1</v>
      </c>
      <c r="W20" s="12" t="b">
        <v>1</v>
      </c>
      <c r="X20" s="12" t="b">
        <v>1</v>
      </c>
      <c r="Y20" s="12" t="b">
        <v>1</v>
      </c>
      <c r="Z20" s="149"/>
      <c r="AA20" s="149"/>
      <c r="AB20" s="8"/>
      <c r="AC20" s="8"/>
      <c r="AD20" s="8"/>
      <c r="AE20" s="8"/>
      <c r="AF20" s="149"/>
      <c r="AG20" s="149"/>
      <c r="AH20" s="149"/>
      <c r="AI20" s="149"/>
      <c r="AJ20" s="149"/>
      <c r="AK20" s="149"/>
      <c r="AL20" s="149"/>
      <c r="AM20" s="12" t="b">
        <v>1</v>
      </c>
      <c r="AN20" s="149"/>
    </row>
    <row r="21" spans="1:40" ht="15" customHeight="1">
      <c r="A21" s="149"/>
      <c r="B21" s="149"/>
      <c r="C21" s="149"/>
      <c r="D21" s="149"/>
      <c r="E21" s="149"/>
      <c r="F21" s="149"/>
      <c r="G21" s="8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149"/>
      <c r="AA21" s="149"/>
      <c r="AB21" s="8"/>
      <c r="AC21" s="8"/>
      <c r="AD21" s="8"/>
      <c r="AE21" s="8"/>
      <c r="AF21" s="149"/>
      <c r="AG21" s="149"/>
      <c r="AH21" s="149"/>
      <c r="AI21" s="149"/>
      <c r="AJ21" s="149"/>
      <c r="AK21" s="149"/>
      <c r="AL21" s="149"/>
      <c r="AM21" s="149"/>
      <c r="AN21" s="149"/>
    </row>
    <row r="22" spans="1:40" ht="15" customHeight="1">
      <c r="A22" s="149"/>
      <c r="B22" s="149"/>
      <c r="C22" s="149"/>
      <c r="D22" s="149"/>
      <c r="E22" s="149"/>
      <c r="F22" s="149"/>
      <c r="G22" s="8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149"/>
      <c r="AA22" s="149"/>
      <c r="AB22" s="8"/>
      <c r="AC22" s="8"/>
      <c r="AD22" s="8"/>
      <c r="AE22" s="8"/>
      <c r="AF22" s="149"/>
      <c r="AG22" s="149"/>
      <c r="AH22" s="149"/>
      <c r="AI22" s="149"/>
      <c r="AJ22" s="149"/>
      <c r="AK22" s="149"/>
      <c r="AL22" s="149"/>
      <c r="AM22" s="149"/>
      <c r="AN22" s="149"/>
    </row>
    <row r="23" spans="1:40" ht="15" customHeight="1">
      <c r="A23" s="149"/>
      <c r="B23" s="149"/>
      <c r="C23" s="149"/>
      <c r="D23" s="149"/>
      <c r="E23" s="149"/>
      <c r="F23" s="149"/>
      <c r="G23" s="8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149"/>
      <c r="AA23" s="149"/>
      <c r="AB23" s="8"/>
      <c r="AC23" s="8"/>
      <c r="AD23" s="8"/>
      <c r="AE23" s="8"/>
      <c r="AF23" s="149"/>
      <c r="AG23" s="149"/>
      <c r="AH23" s="149"/>
      <c r="AI23" s="149"/>
      <c r="AJ23" s="149"/>
      <c r="AK23" s="149"/>
      <c r="AL23" s="149"/>
      <c r="AM23" s="149"/>
      <c r="AN23" s="149"/>
    </row>
    <row r="24" spans="1:40" ht="15" customHeight="1">
      <c r="A24" s="149"/>
      <c r="B24" s="149"/>
      <c r="C24" s="149"/>
      <c r="D24" s="149"/>
      <c r="E24" s="149"/>
      <c r="F24" s="149"/>
      <c r="G24" s="8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149"/>
      <c r="AA24" s="149"/>
      <c r="AB24" s="8"/>
      <c r="AC24" s="8"/>
      <c r="AD24" s="8"/>
      <c r="AE24" s="8"/>
      <c r="AF24" s="149"/>
      <c r="AG24" s="149"/>
      <c r="AH24" s="149"/>
      <c r="AI24" s="149"/>
      <c r="AJ24" s="149"/>
      <c r="AK24" s="149"/>
      <c r="AL24" s="149"/>
      <c r="AM24" s="149"/>
      <c r="AN24" s="149"/>
    </row>
    <row r="25" spans="1:40" ht="15" customHeight="1">
      <c r="A25" s="149"/>
      <c r="B25" s="149"/>
      <c r="C25" s="149"/>
      <c r="D25" s="149"/>
      <c r="E25" s="149"/>
      <c r="F25" s="149"/>
      <c r="G25" s="8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149"/>
      <c r="AA25" s="149"/>
      <c r="AB25" s="8"/>
      <c r="AC25" s="8"/>
      <c r="AD25" s="8"/>
      <c r="AE25" s="8"/>
      <c r="AF25" s="149"/>
      <c r="AG25" s="149"/>
      <c r="AH25" s="149"/>
      <c r="AI25" s="149"/>
      <c r="AJ25" s="149"/>
      <c r="AK25" s="149"/>
      <c r="AL25" s="149"/>
      <c r="AM25" s="149"/>
      <c r="AN25" s="149"/>
    </row>
    <row r="26" spans="1:40" ht="15" customHeight="1">
      <c r="A26" s="149"/>
      <c r="B26" s="149"/>
      <c r="C26" s="149"/>
      <c r="D26" s="149"/>
      <c r="E26" s="149"/>
      <c r="F26" s="149"/>
      <c r="G26" s="8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149"/>
      <c r="AA26" s="149"/>
      <c r="AB26" s="8"/>
      <c r="AC26" s="8"/>
      <c r="AD26" s="8"/>
      <c r="AE26" s="8"/>
      <c r="AF26" s="149"/>
      <c r="AG26" s="149"/>
      <c r="AH26" s="149"/>
      <c r="AI26" s="149"/>
      <c r="AJ26" s="149"/>
      <c r="AK26" s="149"/>
      <c r="AL26" s="149"/>
      <c r="AM26" s="149"/>
      <c r="AN26" s="149"/>
    </row>
    <row r="27" spans="1:40" ht="15" customHeight="1">
      <c r="A27" s="149"/>
      <c r="B27" s="149"/>
      <c r="C27" s="149"/>
      <c r="D27" s="149"/>
      <c r="E27" s="149"/>
      <c r="F27" s="149"/>
      <c r="G27" s="8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149"/>
      <c r="AA27" s="149"/>
      <c r="AB27" s="8"/>
      <c r="AC27" s="8"/>
      <c r="AD27" s="8"/>
      <c r="AE27" s="8"/>
      <c r="AF27" s="149"/>
      <c r="AG27" s="149"/>
      <c r="AH27" s="149"/>
      <c r="AI27" s="149"/>
      <c r="AJ27" s="149"/>
      <c r="AK27" s="149"/>
      <c r="AL27" s="149"/>
      <c r="AM27" s="149"/>
      <c r="AN27" s="149"/>
    </row>
    <row r="28" spans="1:40" ht="15" customHeight="1">
      <c r="A28" s="149"/>
      <c r="B28" s="149"/>
      <c r="C28" s="149"/>
      <c r="D28" s="149"/>
      <c r="E28" s="149"/>
      <c r="F28" s="149"/>
      <c r="G28" s="8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149"/>
      <c r="AA28" s="149"/>
      <c r="AB28" s="8"/>
      <c r="AC28" s="8"/>
      <c r="AD28" s="8"/>
      <c r="AE28" s="8"/>
      <c r="AF28" s="149"/>
      <c r="AG28" s="149"/>
      <c r="AH28" s="149"/>
      <c r="AI28" s="149"/>
      <c r="AJ28" s="149"/>
      <c r="AK28" s="149"/>
      <c r="AL28" s="149"/>
      <c r="AM28" s="149"/>
      <c r="AN28" s="149"/>
    </row>
    <row r="29" spans="1:40" ht="15.75" hidden="1" customHeight="1">
      <c r="A29" s="8"/>
      <c r="B29" s="10" t="s">
        <v>85</v>
      </c>
      <c r="C29" s="8"/>
      <c r="D29" s="55" t="s">
        <v>86</v>
      </c>
      <c r="E29" s="64" t="s">
        <v>9</v>
      </c>
      <c r="F29" s="66" t="str">
        <f>B29</f>
        <v>%DYNAMICS%</v>
      </c>
      <c r="G29" s="43"/>
      <c r="H29" s="43"/>
      <c r="I29" s="79">
        <f>H29-G29</f>
        <v>0</v>
      </c>
      <c r="J29" s="82"/>
      <c r="K29" s="34"/>
      <c r="L29" s="26"/>
      <c r="M29" s="117"/>
      <c r="N29" s="117"/>
      <c r="O29" s="117"/>
      <c r="P29" s="117"/>
      <c r="Q29" s="79">
        <f>P29-N29</f>
        <v>0</v>
      </c>
      <c r="R29" s="26"/>
      <c r="S29" s="118"/>
      <c r="T29" s="118"/>
      <c r="U29" s="118"/>
      <c r="V29" s="119"/>
      <c r="W29" s="119"/>
      <c r="X29" s="119"/>
      <c r="Y29" s="118"/>
      <c r="Z29" s="8"/>
      <c r="AA29" s="8"/>
      <c r="AB29" s="46" t="b">
        <f>OR(NOT(IFERROR(SEARCH("подрядный",$R29,)&gt;0,1=2)),S29&lt;&gt;"")</f>
        <v>1</v>
      </c>
      <c r="AC29" s="46" t="b">
        <f>OR(NOT(IFERROR(SEARCH("подрядный",$R29,)&gt;0,1=2)),T29&lt;&gt;"")</f>
        <v>1</v>
      </c>
      <c r="AD29" s="46" t="b">
        <f>OR(NOT(IFERROR(SEARCH("подрядный",$R29,)&gt;0,1=2)),U29&lt;&gt;"")</f>
        <v>1</v>
      </c>
      <c r="AE29" s="46" t="b">
        <f>OR(NOT(IFERROR(SEARCH("хозяйственный",$R29,)&gt;0,1=2)),Y29&lt;&gt;"")</f>
        <v>1</v>
      </c>
      <c r="AF29" s="8"/>
      <c r="AG29" s="8"/>
      <c r="AH29" s="12" t="b">
        <v>1</v>
      </c>
      <c r="AI29" s="8"/>
      <c r="AJ29" s="8"/>
      <c r="AK29" s="8"/>
      <c r="AL29" s="8"/>
      <c r="AM29" s="43"/>
      <c r="AN29" s="46"/>
    </row>
  </sheetData>
  <sheetProtection insertRows="0" deleteColumns="0" deleteRows="0" sort="0" autoFilter="0"/>
  <mergeCells count="19">
    <mergeCell ref="W9:W10"/>
    <mergeCell ref="X9:X10"/>
    <mergeCell ref="Y9:Y10"/>
    <mergeCell ref="AM9:AM10"/>
    <mergeCell ref="M3:N3"/>
    <mergeCell ref="M9:N9"/>
    <mergeCell ref="O3:P3"/>
    <mergeCell ref="O9:P9"/>
    <mergeCell ref="R9:R10"/>
    <mergeCell ref="S9:S10"/>
    <mergeCell ref="T9:T10"/>
    <mergeCell ref="U9:U10"/>
    <mergeCell ref="V9:V10"/>
    <mergeCell ref="E17:F17"/>
    <mergeCell ref="E9:E10"/>
    <mergeCell ref="F9:F10"/>
    <mergeCell ref="L9:L10"/>
    <mergeCell ref="Q9:Q10"/>
    <mergeCell ref="K9:K10"/>
  </mergeCells>
  <dataValidations count="1">
    <dataValidation type="list" allowBlank="1" showInputMessage="1" showErrorMessage="1" errorTitle="Ошибка" error="Выберите значение из списка" sqref="R29 R14 R15 R16">
      <formula1>spisok_9</formula1>
    </dataValidation>
  </dataValidations>
  <hyperlinks>
    <hyperlink ref="V14" r:id="rId1" tooltip="Скачать документ"/>
    <hyperlink ref="W14" r:id="rId2" tooltip="Скачать документ"/>
    <hyperlink ref="X14" r:id="rId3" tooltip="Скачать документ"/>
    <hyperlink ref="V15" r:id="rId4" tooltip="Скачать документ"/>
    <hyperlink ref="W15" r:id="rId5" tooltip="Скачать документ"/>
    <hyperlink ref="X15" r:id="rId6" tooltip="Скачать документ"/>
    <hyperlink ref="V16" r:id="rId7" tooltip="Скачать документ"/>
    <hyperlink ref="W16" r:id="rId8" tooltip="Скачать документ"/>
    <hyperlink ref="X16" r:id="rId9" tooltip="Скачать документ"/>
  </hyperlinks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  <legacyDrawing r:id="rId1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N26"/>
  <sheetViews>
    <sheetView showGridLines="0" workbookViewId="0">
      <pane xSplit="6" ySplit="11" topLeftCell="G12" activePane="bottomRight" state="frozen"/>
      <selection pane="topRight" activeCell="G1" sqref="G1"/>
      <selection pane="bottomLeft" activeCell="A12" sqref="A12"/>
      <selection pane="bottomRight"/>
    </sheetView>
  </sheetViews>
  <sheetFormatPr defaultRowHeight="15" customHeight="1"/>
  <cols>
    <col min="1" max="1" width="12.28515625" hidden="1" customWidth="1"/>
    <col min="2" max="2" width="15.42578125" hidden="1" customWidth="1"/>
    <col min="3" max="3" width="12.28515625" hidden="1" customWidth="1"/>
    <col min="4" max="4" width="4.28515625" customWidth="1"/>
    <col min="5" max="5" width="7.28515625" customWidth="1"/>
    <col min="6" max="6" width="33.28515625" customWidth="1"/>
    <col min="7" max="9" width="20.140625" customWidth="1"/>
    <col min="10" max="10" width="20.140625" hidden="1" customWidth="1"/>
    <col min="11" max="11" width="33.28515625" hidden="1" customWidth="1"/>
    <col min="12" max="12" width="33.28515625" customWidth="1"/>
    <col min="13" max="16" width="18.28515625" customWidth="1"/>
    <col min="17" max="17" width="21.28515625" customWidth="1"/>
    <col min="18" max="18" width="24.7109375" customWidth="1"/>
    <col min="19" max="21" width="18" customWidth="1"/>
    <col min="22" max="22" width="19.42578125" customWidth="1"/>
    <col min="23" max="23" width="18" customWidth="1"/>
    <col min="24" max="24" width="32.140625" customWidth="1"/>
    <col min="25" max="25" width="19.42578125" customWidth="1"/>
    <col min="26" max="26" width="6" customWidth="1"/>
    <col min="27" max="27" width="15.140625" customWidth="1"/>
    <col min="28" max="28" width="8.140625" hidden="1" customWidth="1"/>
    <col min="29" max="31" width="3.5703125" hidden="1" customWidth="1"/>
    <col min="32" max="32" width="6" customWidth="1"/>
    <col min="34" max="34" width="10.28515625" hidden="1"/>
    <col min="39" max="39" width="21.28515625" hidden="1" customWidth="1"/>
    <col min="40" max="40" width="3.5703125" hidden="1" customWidth="1"/>
  </cols>
  <sheetData>
    <row r="1" spans="1:40" ht="12.75" hidden="1" customHeight="1">
      <c r="A1" s="149" t="s">
        <v>7</v>
      </c>
      <c r="B1" s="149"/>
      <c r="C1" s="149"/>
      <c r="D1" s="149"/>
      <c r="E1" s="149"/>
      <c r="F1" s="8"/>
      <c r="G1" s="16" t="s">
        <v>191</v>
      </c>
      <c r="H1" s="16" t="s">
        <v>191</v>
      </c>
      <c r="I1" s="16" t="s">
        <v>191</v>
      </c>
      <c r="J1" s="16" t="s">
        <v>191</v>
      </c>
      <c r="K1" s="16" t="s">
        <v>99</v>
      </c>
      <c r="L1" s="16" t="s">
        <v>192</v>
      </c>
      <c r="M1" s="16" t="s">
        <v>193</v>
      </c>
      <c r="N1" s="16" t="s">
        <v>194</v>
      </c>
      <c r="O1" s="16" t="s">
        <v>193</v>
      </c>
      <c r="P1" s="16" t="s">
        <v>194</v>
      </c>
      <c r="Q1" s="16" t="s">
        <v>195</v>
      </c>
      <c r="R1" s="16" t="s">
        <v>196</v>
      </c>
      <c r="S1" s="16" t="s">
        <v>197</v>
      </c>
      <c r="T1" s="16" t="s">
        <v>198</v>
      </c>
      <c r="U1" s="16" t="s">
        <v>199</v>
      </c>
      <c r="V1" s="16" t="s">
        <v>200</v>
      </c>
      <c r="W1" s="16" t="s">
        <v>201</v>
      </c>
      <c r="X1" s="16" t="s">
        <v>202</v>
      </c>
      <c r="Y1" s="16" t="s">
        <v>203</v>
      </c>
      <c r="Z1" s="149"/>
      <c r="AA1" s="149"/>
      <c r="AB1" s="8"/>
      <c r="AC1" s="8"/>
      <c r="AD1" s="8"/>
      <c r="AE1" s="8"/>
      <c r="AF1" s="149"/>
      <c r="AG1" s="149"/>
      <c r="AH1" s="149"/>
      <c r="AI1" s="149"/>
      <c r="AJ1" s="149"/>
      <c r="AK1" s="149"/>
      <c r="AL1" s="149"/>
      <c r="AM1" s="16" t="s">
        <v>9</v>
      </c>
      <c r="AN1" s="149"/>
    </row>
    <row r="2" spans="1:40" ht="15" hidden="1" customHeight="1">
      <c r="A2" s="149"/>
      <c r="B2" s="149"/>
      <c r="C2" s="149"/>
      <c r="D2" s="149"/>
      <c r="E2" s="149"/>
      <c r="F2" s="149"/>
      <c r="G2" s="157" t="s">
        <v>94</v>
      </c>
      <c r="H2" s="83" t="s">
        <v>95</v>
      </c>
      <c r="I2" s="83" t="s">
        <v>204</v>
      </c>
      <c r="J2" s="83" t="s">
        <v>96</v>
      </c>
      <c r="K2" s="8"/>
      <c r="L2" s="149"/>
      <c r="M2" s="149"/>
      <c r="N2" s="149"/>
      <c r="O2" s="27"/>
      <c r="P2" s="27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8"/>
      <c r="AC2" s="8"/>
      <c r="AD2" s="8"/>
      <c r="AE2" s="8"/>
      <c r="AF2" s="149"/>
      <c r="AG2" s="149"/>
      <c r="AH2" s="149"/>
      <c r="AI2" s="149"/>
      <c r="AJ2" s="149"/>
      <c r="AK2" s="149"/>
      <c r="AL2" s="149"/>
      <c r="AM2" s="149"/>
      <c r="AN2" s="149"/>
    </row>
    <row r="3" spans="1:40" ht="15" hidden="1" customHeight="1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8"/>
      <c r="L3" s="149"/>
      <c r="M3" s="236" t="s">
        <v>94</v>
      </c>
      <c r="N3" s="236" t="s">
        <v>94</v>
      </c>
      <c r="O3" s="237" t="s">
        <v>95</v>
      </c>
      <c r="P3" s="237" t="s">
        <v>95</v>
      </c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8"/>
      <c r="AC3" s="8"/>
      <c r="AD3" s="8"/>
      <c r="AE3" s="8"/>
      <c r="AF3" s="149"/>
      <c r="AG3" s="149"/>
      <c r="AH3" s="149"/>
      <c r="AI3" s="149"/>
      <c r="AJ3" s="149"/>
      <c r="AK3" s="149"/>
      <c r="AL3" s="149"/>
      <c r="AM3" s="149"/>
      <c r="AN3" s="149"/>
    </row>
    <row r="4" spans="1:40" ht="15" hidden="1" customHeight="1">
      <c r="A4" s="149"/>
      <c r="B4" s="149"/>
      <c r="C4" s="149"/>
      <c r="D4" s="149"/>
      <c r="E4" s="149"/>
      <c r="F4" s="149"/>
      <c r="G4" s="8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149"/>
      <c r="AA4" s="149"/>
      <c r="AB4" s="8"/>
      <c r="AC4" s="8"/>
      <c r="AD4" s="8"/>
      <c r="AE4" s="8"/>
      <c r="AF4" s="149"/>
      <c r="AG4" s="149"/>
      <c r="AH4" s="149"/>
      <c r="AI4" s="149"/>
      <c r="AJ4" s="149"/>
      <c r="AK4" s="149"/>
      <c r="AL4" s="149"/>
      <c r="AM4" s="149"/>
      <c r="AN4" s="149"/>
    </row>
    <row r="5" spans="1:40" ht="15" customHeight="1">
      <c r="A5" s="149"/>
      <c r="B5" s="149"/>
      <c r="C5" s="149"/>
      <c r="D5" s="149"/>
      <c r="E5" s="149"/>
      <c r="F5" s="149"/>
      <c r="G5" s="8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149"/>
      <c r="AA5" s="149"/>
      <c r="AB5" s="8"/>
      <c r="AC5" s="8"/>
      <c r="AD5" s="8"/>
      <c r="AE5" s="8"/>
      <c r="AF5" s="149"/>
      <c r="AG5" s="11" t="s">
        <v>9</v>
      </c>
      <c r="AH5" s="12" t="b">
        <f>'Общая информация'!F27="да"</f>
        <v>0</v>
      </c>
      <c r="AI5" s="149"/>
      <c r="AJ5" s="149"/>
      <c r="AK5" s="149"/>
      <c r="AL5" s="149"/>
      <c r="AM5" s="149"/>
      <c r="AN5" s="149"/>
    </row>
    <row r="6" spans="1:40" ht="12.75" customHeight="1">
      <c r="A6" s="149"/>
      <c r="B6" s="149"/>
      <c r="C6" s="149"/>
      <c r="D6" s="149"/>
      <c r="E6" s="2" t="s">
        <v>399</v>
      </c>
      <c r="F6" s="2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149"/>
      <c r="AA6" s="149"/>
      <c r="AB6" s="8"/>
      <c r="AC6" s="8"/>
      <c r="AD6" s="8"/>
      <c r="AE6" s="8"/>
      <c r="AF6" s="149"/>
      <c r="AG6" s="149"/>
      <c r="AH6" s="149"/>
      <c r="AI6" s="149"/>
      <c r="AJ6" s="149"/>
      <c r="AK6" s="149"/>
      <c r="AL6" s="149"/>
      <c r="AM6" s="48"/>
      <c r="AN6" s="149"/>
    </row>
    <row r="7" spans="1:40" ht="20.25" customHeight="1">
      <c r="A7" s="149"/>
      <c r="B7" s="149"/>
      <c r="C7" s="149"/>
      <c r="D7" s="149"/>
      <c r="E7" s="149" t="str">
        <f>objectName</f>
        <v>МУП г. Горячий Ключ "Водоканал" ИНН: 2305028371, КПП: 230501001</v>
      </c>
      <c r="F7" s="8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149"/>
      <c r="AA7" s="149"/>
      <c r="AB7" s="8"/>
      <c r="AC7" s="8"/>
      <c r="AD7" s="8"/>
      <c r="AE7" s="8"/>
      <c r="AF7" s="149"/>
      <c r="AG7" s="149"/>
      <c r="AH7" s="149"/>
      <c r="AI7" s="149"/>
      <c r="AJ7" s="149"/>
      <c r="AK7" s="149"/>
      <c r="AL7" s="149"/>
      <c r="AM7" s="49"/>
      <c r="AN7" s="149"/>
    </row>
    <row r="8" spans="1:40" ht="15" customHeight="1">
      <c r="A8" s="149"/>
      <c r="B8" s="149"/>
      <c r="C8" s="149"/>
      <c r="D8" s="149"/>
      <c r="E8" s="14"/>
      <c r="F8" s="14"/>
      <c r="G8" s="50" t="s">
        <v>9</v>
      </c>
      <c r="H8" s="50" t="s">
        <v>9</v>
      </c>
      <c r="I8" s="50" t="s">
        <v>9</v>
      </c>
      <c r="J8" s="50" t="s">
        <v>9</v>
      </c>
      <c r="K8" s="50" t="s">
        <v>9</v>
      </c>
      <c r="L8" s="50" t="s">
        <v>9</v>
      </c>
      <c r="M8" s="50" t="s">
        <v>9</v>
      </c>
      <c r="N8" s="50" t="s">
        <v>9</v>
      </c>
      <c r="O8" s="50" t="s">
        <v>9</v>
      </c>
      <c r="P8" s="50" t="s">
        <v>9</v>
      </c>
      <c r="Q8" s="50" t="s">
        <v>9</v>
      </c>
      <c r="R8" s="50" t="s">
        <v>9</v>
      </c>
      <c r="S8" s="50" t="s">
        <v>9</v>
      </c>
      <c r="T8" s="50" t="s">
        <v>9</v>
      </c>
      <c r="U8" s="50" t="s">
        <v>9</v>
      </c>
      <c r="V8" s="50" t="s">
        <v>9</v>
      </c>
      <c r="W8" s="50" t="s">
        <v>9</v>
      </c>
      <c r="X8" s="50" t="s">
        <v>9</v>
      </c>
      <c r="Y8" s="50" t="s">
        <v>9</v>
      </c>
      <c r="Z8" s="149"/>
      <c r="AA8" s="149"/>
      <c r="AB8" s="8"/>
      <c r="AC8" s="8"/>
      <c r="AD8" s="8"/>
      <c r="AE8" s="8"/>
      <c r="AF8" s="149"/>
      <c r="AG8" s="149"/>
      <c r="AH8" s="149"/>
      <c r="AI8" s="149"/>
      <c r="AJ8" s="149"/>
      <c r="AK8" s="149"/>
      <c r="AL8" s="149"/>
      <c r="AM8" s="50" t="s">
        <v>9</v>
      </c>
      <c r="AN8" s="149"/>
    </row>
    <row r="9" spans="1:40" ht="24.75" customHeight="1">
      <c r="A9" s="8"/>
      <c r="B9" s="8"/>
      <c r="C9" s="8"/>
      <c r="D9" s="8"/>
      <c r="E9" s="232" t="s">
        <v>72</v>
      </c>
      <c r="F9" s="234" t="s">
        <v>206</v>
      </c>
      <c r="G9" s="52" t="s">
        <v>94</v>
      </c>
      <c r="H9" s="52" t="s">
        <v>95</v>
      </c>
      <c r="I9" s="52" t="s">
        <v>204</v>
      </c>
      <c r="J9" s="52" t="s">
        <v>96</v>
      </c>
      <c r="K9" s="235" t="s">
        <v>99</v>
      </c>
      <c r="L9" s="235" t="s">
        <v>192</v>
      </c>
      <c r="M9" s="235" t="s">
        <v>94</v>
      </c>
      <c r="N9" s="235" t="s">
        <v>94</v>
      </c>
      <c r="O9" s="235" t="s">
        <v>95</v>
      </c>
      <c r="P9" s="235" t="s">
        <v>95</v>
      </c>
      <c r="Q9" s="235" t="s">
        <v>195</v>
      </c>
      <c r="R9" s="235" t="s">
        <v>196</v>
      </c>
      <c r="S9" s="235" t="s">
        <v>197</v>
      </c>
      <c r="T9" s="235" t="s">
        <v>198</v>
      </c>
      <c r="U9" s="235" t="s">
        <v>199</v>
      </c>
      <c r="V9" s="235" t="s">
        <v>200</v>
      </c>
      <c r="W9" s="235" t="s">
        <v>201</v>
      </c>
      <c r="X9" s="235" t="s">
        <v>202</v>
      </c>
      <c r="Y9" s="235" t="s">
        <v>203</v>
      </c>
      <c r="Z9" s="149" t="s">
        <v>9</v>
      </c>
      <c r="AA9" s="149" t="s">
        <v>9</v>
      </c>
      <c r="AB9" s="27" t="s">
        <v>9</v>
      </c>
      <c r="AC9" s="27" t="s">
        <v>9</v>
      </c>
      <c r="AD9" s="27" t="s">
        <v>9</v>
      </c>
      <c r="AE9" s="27" t="s">
        <v>9</v>
      </c>
      <c r="AF9" s="149" t="s">
        <v>9</v>
      </c>
      <c r="AG9" s="149" t="s">
        <v>9</v>
      </c>
      <c r="AH9" s="149" t="s">
        <v>9</v>
      </c>
      <c r="AI9" s="149" t="s">
        <v>9</v>
      </c>
      <c r="AJ9" s="149" t="s">
        <v>9</v>
      </c>
      <c r="AK9" s="149" t="s">
        <v>9</v>
      </c>
      <c r="AL9" s="149" t="s">
        <v>9</v>
      </c>
      <c r="AM9" s="235"/>
      <c r="AN9" s="149" t="s">
        <v>9</v>
      </c>
    </row>
    <row r="10" spans="1:40" ht="80.25" customHeight="1">
      <c r="A10" s="149"/>
      <c r="B10" s="149"/>
      <c r="C10" s="149"/>
      <c r="D10" s="149"/>
      <c r="E10" s="233" t="s">
        <v>72</v>
      </c>
      <c r="F10" s="234" t="s">
        <v>206</v>
      </c>
      <c r="G10" s="52" t="s">
        <v>191</v>
      </c>
      <c r="H10" s="52" t="s">
        <v>191</v>
      </c>
      <c r="I10" s="52" t="s">
        <v>191</v>
      </c>
      <c r="J10" s="52" t="s">
        <v>191</v>
      </c>
      <c r="K10" s="235" t="s">
        <v>9</v>
      </c>
      <c r="L10" s="235" t="s">
        <v>207</v>
      </c>
      <c r="M10" s="52" t="s">
        <v>193</v>
      </c>
      <c r="N10" s="52" t="s">
        <v>194</v>
      </c>
      <c r="O10" s="52" t="s">
        <v>193</v>
      </c>
      <c r="P10" s="52" t="s">
        <v>194</v>
      </c>
      <c r="Q10" s="235" t="s">
        <v>195</v>
      </c>
      <c r="R10" s="235" t="s">
        <v>196</v>
      </c>
      <c r="S10" s="235" t="s">
        <v>197</v>
      </c>
      <c r="T10" s="235" t="s">
        <v>198</v>
      </c>
      <c r="U10" s="235" t="s">
        <v>199</v>
      </c>
      <c r="V10" s="235" t="s">
        <v>200</v>
      </c>
      <c r="W10" s="235" t="s">
        <v>201</v>
      </c>
      <c r="X10" s="235" t="s">
        <v>202</v>
      </c>
      <c r="Y10" s="235" t="s">
        <v>203</v>
      </c>
      <c r="Z10" t="s">
        <v>9</v>
      </c>
      <c r="AA10" t="s">
        <v>9</v>
      </c>
      <c r="AB10" s="53" t="s">
        <v>9</v>
      </c>
      <c r="AC10" s="53" t="s">
        <v>9</v>
      </c>
      <c r="AD10" s="53" t="s">
        <v>9</v>
      </c>
      <c r="AE10" s="53" t="s">
        <v>9</v>
      </c>
      <c r="AF10" t="s">
        <v>9</v>
      </c>
      <c r="AG10" s="149"/>
      <c r="AH10" s="149"/>
      <c r="AI10" s="149"/>
      <c r="AJ10" s="149"/>
      <c r="AK10" s="149"/>
      <c r="AL10" s="149"/>
      <c r="AM10" s="235"/>
      <c r="AN10" s="53" t="s">
        <v>9</v>
      </c>
    </row>
    <row r="11" spans="1:40" ht="15" customHeight="1">
      <c r="A11" s="149"/>
      <c r="B11" s="149"/>
      <c r="C11" s="149"/>
      <c r="D11" s="149"/>
      <c r="E11" s="151"/>
      <c r="F11" s="151"/>
      <c r="G11" s="152" t="s">
        <v>208</v>
      </c>
      <c r="H11" s="84" t="s">
        <v>208</v>
      </c>
      <c r="I11" s="84" t="s">
        <v>208</v>
      </c>
      <c r="J11" s="84" t="s">
        <v>208</v>
      </c>
      <c r="K11" s="31"/>
      <c r="L11" s="151"/>
      <c r="M11" s="151"/>
      <c r="N11" s="151"/>
      <c r="O11" s="112"/>
      <c r="P11" s="112"/>
      <c r="Q11" s="151"/>
      <c r="R11" s="151"/>
      <c r="S11" s="151"/>
      <c r="T11" s="151"/>
      <c r="U11" s="151"/>
      <c r="V11" s="151"/>
      <c r="W11" s="151"/>
      <c r="X11" s="151"/>
      <c r="Y11" s="151"/>
      <c r="Z11" s="149"/>
      <c r="AA11" s="149"/>
      <c r="AB11" s="8"/>
      <c r="AC11" s="8"/>
      <c r="AD11" s="8"/>
      <c r="AE11" s="8"/>
      <c r="AF11" s="149"/>
      <c r="AG11" s="149"/>
      <c r="AH11" s="149"/>
      <c r="AI11" s="149"/>
      <c r="AJ11" s="149"/>
      <c r="AK11" s="149"/>
      <c r="AL11" s="149"/>
      <c r="AM11" s="151"/>
      <c r="AN11" s="149"/>
    </row>
    <row r="12" spans="1:40" ht="15" customHeight="1">
      <c r="A12" s="149"/>
      <c r="B12" s="149"/>
      <c r="C12" s="149"/>
      <c r="D12" s="149"/>
      <c r="E12" s="151"/>
      <c r="F12" s="113" t="s">
        <v>209</v>
      </c>
      <c r="G12" s="114">
        <f>SUM(G13:G14)</f>
        <v>0</v>
      </c>
      <c r="H12" s="115">
        <f>SUM(H13:H14)</f>
        <v>0</v>
      </c>
      <c r="I12" s="115">
        <f>SUM(I13:I14)</f>
        <v>0</v>
      </c>
      <c r="J12" s="115">
        <f>SUM(J13:J14)</f>
        <v>0</v>
      </c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49"/>
      <c r="AA12" s="149"/>
      <c r="AB12" s="8"/>
      <c r="AC12" s="8"/>
      <c r="AD12" s="8"/>
      <c r="AE12" s="8"/>
      <c r="AF12" s="149"/>
      <c r="AG12" s="149"/>
      <c r="AH12" s="149"/>
      <c r="AI12" s="149"/>
      <c r="AJ12" s="149"/>
      <c r="AK12" s="149"/>
      <c r="AL12" s="149"/>
      <c r="AM12" s="151"/>
      <c r="AN12" s="149"/>
    </row>
    <row r="13" spans="1:40" ht="0" hidden="1" customHeight="1">
      <c r="A13" s="158"/>
      <c r="C13" s="158"/>
      <c r="D13" s="55"/>
      <c r="E13" s="64">
        <v>0</v>
      </c>
      <c r="F13" s="65"/>
      <c r="G13" s="44"/>
      <c r="H13" s="44"/>
      <c r="I13" s="44"/>
      <c r="J13" s="44"/>
      <c r="K13" s="24"/>
      <c r="L13" s="24"/>
      <c r="M13" s="116"/>
      <c r="N13" s="116"/>
      <c r="O13" s="116"/>
      <c r="P13" s="116"/>
      <c r="Q13" s="44"/>
      <c r="R13" s="24"/>
      <c r="S13" s="24"/>
      <c r="T13" s="24"/>
      <c r="U13" s="24"/>
      <c r="V13" s="24"/>
      <c r="W13" s="24"/>
      <c r="X13" s="24"/>
      <c r="Y13" s="24"/>
      <c r="Z13" s="158"/>
      <c r="AA13" s="158"/>
      <c r="AB13" s="47"/>
      <c r="AC13" s="47"/>
      <c r="AD13" s="47"/>
      <c r="AE13" s="47"/>
      <c r="AF13" s="158"/>
      <c r="AG13" s="158"/>
      <c r="AH13" s="40"/>
      <c r="AI13" s="158"/>
      <c r="AJ13" s="158"/>
      <c r="AK13" s="158"/>
      <c r="AL13" s="158"/>
      <c r="AM13" s="44"/>
      <c r="AN13" s="47"/>
    </row>
    <row r="14" spans="1:40" ht="15" customHeight="1">
      <c r="A14" s="149"/>
      <c r="B14" s="149"/>
      <c r="C14" s="149"/>
      <c r="D14" s="149"/>
      <c r="E14" s="228" t="s">
        <v>14</v>
      </c>
      <c r="F14" s="229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149"/>
      <c r="AA14" s="149"/>
      <c r="AB14" s="8"/>
      <c r="AC14" s="8"/>
      <c r="AD14" s="8"/>
      <c r="AE14" s="8"/>
      <c r="AF14" s="149"/>
      <c r="AG14" s="149"/>
      <c r="AH14" s="149"/>
      <c r="AI14" s="149"/>
      <c r="AJ14" s="149"/>
      <c r="AK14" s="149"/>
      <c r="AL14" s="149"/>
      <c r="AM14" s="25"/>
      <c r="AN14" s="149"/>
    </row>
    <row r="15" spans="1:40" ht="18" customHeight="1">
      <c r="A15" s="149"/>
      <c r="B15" s="149"/>
      <c r="C15" s="149"/>
      <c r="D15" s="149"/>
      <c r="E15" s="59" t="s">
        <v>9</v>
      </c>
      <c r="F15" s="149"/>
      <c r="G15" s="8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60"/>
      <c r="AA15" s="149"/>
      <c r="AB15" s="8"/>
      <c r="AC15" s="8"/>
      <c r="AD15" s="8"/>
      <c r="AE15" s="8"/>
      <c r="AF15" s="149"/>
      <c r="AG15" s="149"/>
      <c r="AH15" s="149"/>
      <c r="AI15" s="149"/>
      <c r="AJ15" s="149"/>
      <c r="AK15" s="149"/>
      <c r="AL15" s="149"/>
      <c r="AM15" s="149"/>
      <c r="AN15" s="149"/>
    </row>
    <row r="16" spans="1:40" ht="15" customHeight="1">
      <c r="A16" s="149"/>
      <c r="B16" s="149"/>
      <c r="C16" s="149"/>
      <c r="D16" s="149"/>
      <c r="E16" s="149"/>
      <c r="F16" s="149"/>
      <c r="G16" s="8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149"/>
      <c r="AA16" s="149"/>
      <c r="AB16" s="8"/>
      <c r="AC16" s="8"/>
      <c r="AD16" s="8"/>
      <c r="AE16" s="8"/>
      <c r="AF16" s="149"/>
      <c r="AG16" s="149"/>
      <c r="AH16" s="149"/>
      <c r="AI16" s="149"/>
      <c r="AJ16" s="149"/>
      <c r="AK16" s="149"/>
      <c r="AL16" s="149"/>
      <c r="AM16" s="149"/>
      <c r="AN16" s="149"/>
    </row>
    <row r="17" spans="1:40" ht="15" hidden="1" customHeight="1">
      <c r="A17" s="149"/>
      <c r="B17" s="149"/>
      <c r="C17" s="149"/>
      <c r="D17" s="149"/>
      <c r="E17" s="149"/>
      <c r="F17" s="149"/>
      <c r="G17" s="12" t="b">
        <v>1</v>
      </c>
      <c r="H17" s="12" t="b">
        <v>1</v>
      </c>
      <c r="I17" s="12" t="b">
        <v>1</v>
      </c>
      <c r="J17" s="12" t="b">
        <f>'ВС - Баланс'!L50</f>
        <v>0</v>
      </c>
      <c r="K17" s="12" t="b">
        <f>J17</f>
        <v>0</v>
      </c>
      <c r="L17" s="12" t="b">
        <v>1</v>
      </c>
      <c r="M17" s="12" t="b">
        <v>1</v>
      </c>
      <c r="N17" s="12" t="b">
        <v>1</v>
      </c>
      <c r="O17" s="12" t="b">
        <v>1</v>
      </c>
      <c r="P17" s="12" t="b">
        <v>1</v>
      </c>
      <c r="Q17" s="12" t="b">
        <v>1</v>
      </c>
      <c r="R17" s="12" t="b">
        <v>1</v>
      </c>
      <c r="S17" s="12" t="b">
        <v>1</v>
      </c>
      <c r="T17" s="12" t="b">
        <v>1</v>
      </c>
      <c r="U17" s="12" t="b">
        <v>1</v>
      </c>
      <c r="V17" s="12" t="b">
        <v>1</v>
      </c>
      <c r="W17" s="12" t="b">
        <v>1</v>
      </c>
      <c r="X17" s="12" t="b">
        <v>1</v>
      </c>
      <c r="Y17" s="12" t="b">
        <v>1</v>
      </c>
      <c r="Z17" s="149"/>
      <c r="AA17" s="149"/>
      <c r="AB17" s="8"/>
      <c r="AC17" s="8"/>
      <c r="AD17" s="8"/>
      <c r="AE17" s="8"/>
      <c r="AF17" s="149"/>
      <c r="AG17" s="149"/>
      <c r="AH17" s="149"/>
      <c r="AI17" s="149"/>
      <c r="AJ17" s="149"/>
      <c r="AK17" s="149"/>
      <c r="AL17" s="149"/>
      <c r="AM17" s="12" t="b">
        <v>1</v>
      </c>
      <c r="AN17" s="149"/>
    </row>
    <row r="18" spans="1:40" ht="15" customHeight="1">
      <c r="A18" s="149"/>
      <c r="B18" s="149"/>
      <c r="C18" s="149"/>
      <c r="D18" s="149"/>
      <c r="E18" s="149"/>
      <c r="F18" s="149"/>
      <c r="G18" s="8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149"/>
      <c r="AA18" s="149"/>
      <c r="AB18" s="8"/>
      <c r="AC18" s="8"/>
      <c r="AD18" s="8"/>
      <c r="AE18" s="8"/>
      <c r="AF18" s="149"/>
      <c r="AG18" s="149"/>
      <c r="AH18" s="149"/>
      <c r="AI18" s="149"/>
      <c r="AJ18" s="149"/>
      <c r="AK18" s="149"/>
      <c r="AL18" s="149"/>
      <c r="AM18" s="149"/>
      <c r="AN18" s="149"/>
    </row>
    <row r="19" spans="1:40" ht="15" customHeight="1">
      <c r="A19" s="149"/>
      <c r="B19" s="149"/>
      <c r="C19" s="149"/>
      <c r="D19" s="149"/>
      <c r="E19" s="149"/>
      <c r="F19" s="149"/>
      <c r="G19" s="8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149"/>
      <c r="AA19" s="149"/>
      <c r="AB19" s="8"/>
      <c r="AC19" s="8"/>
      <c r="AD19" s="8"/>
      <c r="AE19" s="8"/>
      <c r="AF19" s="149"/>
      <c r="AG19" s="149"/>
      <c r="AH19" s="149"/>
      <c r="AI19" s="149"/>
      <c r="AJ19" s="149"/>
      <c r="AK19" s="149"/>
      <c r="AL19" s="149"/>
      <c r="AM19" s="149"/>
      <c r="AN19" s="149"/>
    </row>
    <row r="20" spans="1:40" ht="15" customHeight="1">
      <c r="A20" s="149"/>
      <c r="B20" s="149"/>
      <c r="C20" s="149"/>
      <c r="D20" s="149"/>
      <c r="E20" s="149"/>
      <c r="F20" s="149"/>
      <c r="G20" s="8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149"/>
      <c r="AA20" s="149"/>
      <c r="AB20" s="8"/>
      <c r="AC20" s="8"/>
      <c r="AD20" s="8"/>
      <c r="AE20" s="8"/>
      <c r="AF20" s="149"/>
      <c r="AG20" s="149"/>
      <c r="AH20" s="149"/>
      <c r="AI20" s="149"/>
      <c r="AJ20" s="149"/>
      <c r="AK20" s="149"/>
      <c r="AL20" s="149"/>
      <c r="AM20" s="149"/>
      <c r="AN20" s="149"/>
    </row>
    <row r="21" spans="1:40" ht="15" customHeight="1">
      <c r="A21" s="149"/>
      <c r="B21" s="149"/>
      <c r="C21" s="149"/>
      <c r="D21" s="149"/>
      <c r="E21" s="149"/>
      <c r="F21" s="149"/>
      <c r="G21" s="8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149"/>
      <c r="AA21" s="149"/>
      <c r="AB21" s="8"/>
      <c r="AC21" s="8"/>
      <c r="AD21" s="8"/>
      <c r="AE21" s="8"/>
      <c r="AF21" s="149"/>
      <c r="AG21" s="149"/>
      <c r="AH21" s="149"/>
      <c r="AI21" s="149"/>
      <c r="AJ21" s="149"/>
      <c r="AK21" s="149"/>
      <c r="AL21" s="149"/>
      <c r="AM21" s="149"/>
      <c r="AN21" s="149"/>
    </row>
    <row r="22" spans="1:40" ht="15" customHeight="1">
      <c r="A22" s="149"/>
      <c r="B22" s="149"/>
      <c r="C22" s="149"/>
      <c r="D22" s="149"/>
      <c r="E22" s="149"/>
      <c r="F22" s="149"/>
      <c r="G22" s="8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149"/>
      <c r="AA22" s="149"/>
      <c r="AB22" s="8"/>
      <c r="AC22" s="8"/>
      <c r="AD22" s="8"/>
      <c r="AE22" s="8"/>
      <c r="AF22" s="149"/>
      <c r="AG22" s="149"/>
      <c r="AH22" s="149"/>
      <c r="AI22" s="149"/>
      <c r="AJ22" s="149"/>
      <c r="AK22" s="149"/>
      <c r="AL22" s="149"/>
      <c r="AM22" s="149"/>
      <c r="AN22" s="149"/>
    </row>
    <row r="23" spans="1:40" ht="15" customHeight="1">
      <c r="A23" s="149"/>
      <c r="B23" s="149"/>
      <c r="C23" s="149"/>
      <c r="D23" s="149"/>
      <c r="E23" s="149"/>
      <c r="F23" s="149"/>
      <c r="G23" s="8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149"/>
      <c r="AA23" s="149"/>
      <c r="AB23" s="8"/>
      <c r="AC23" s="8"/>
      <c r="AD23" s="8"/>
      <c r="AE23" s="8"/>
      <c r="AF23" s="149"/>
      <c r="AG23" s="149"/>
      <c r="AH23" s="149"/>
      <c r="AI23" s="149"/>
      <c r="AJ23" s="149"/>
      <c r="AK23" s="149"/>
      <c r="AL23" s="149"/>
      <c r="AM23" s="149"/>
      <c r="AN23" s="149"/>
    </row>
    <row r="24" spans="1:40" ht="15" customHeight="1">
      <c r="A24" s="149"/>
      <c r="B24" s="149"/>
      <c r="C24" s="149"/>
      <c r="D24" s="149"/>
      <c r="E24" s="149"/>
      <c r="F24" s="149"/>
      <c r="G24" s="8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149"/>
      <c r="AA24" s="149"/>
      <c r="AB24" s="8"/>
      <c r="AC24" s="8"/>
      <c r="AD24" s="8"/>
      <c r="AE24" s="8"/>
      <c r="AF24" s="149"/>
      <c r="AG24" s="149"/>
      <c r="AH24" s="149"/>
      <c r="AI24" s="149"/>
      <c r="AJ24" s="149"/>
      <c r="AK24" s="149"/>
      <c r="AL24" s="149"/>
      <c r="AM24" s="149"/>
      <c r="AN24" s="149"/>
    </row>
    <row r="25" spans="1:40" ht="15" customHeight="1">
      <c r="A25" s="149"/>
      <c r="B25" s="149"/>
      <c r="C25" s="149"/>
      <c r="D25" s="149"/>
      <c r="E25" s="149"/>
      <c r="F25" s="149"/>
      <c r="G25" s="8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149"/>
      <c r="AA25" s="149"/>
      <c r="AB25" s="8"/>
      <c r="AC25" s="8"/>
      <c r="AD25" s="8"/>
      <c r="AE25" s="8"/>
      <c r="AF25" s="149"/>
      <c r="AG25" s="149"/>
      <c r="AH25" s="149"/>
      <c r="AI25" s="149"/>
      <c r="AJ25" s="149"/>
      <c r="AK25" s="149"/>
      <c r="AL25" s="149"/>
      <c r="AM25" s="149"/>
      <c r="AN25" s="149"/>
    </row>
    <row r="26" spans="1:40" ht="15.75" hidden="1" customHeight="1">
      <c r="A26" s="8"/>
      <c r="B26" s="10" t="s">
        <v>85</v>
      </c>
      <c r="C26" s="8"/>
      <c r="D26" s="55" t="s">
        <v>86</v>
      </c>
      <c r="E26" s="64" t="s">
        <v>9</v>
      </c>
      <c r="F26" s="66" t="str">
        <f>B26</f>
        <v>%DYNAMICS%</v>
      </c>
      <c r="G26" s="43"/>
      <c r="H26" s="43"/>
      <c r="I26" s="79">
        <f>H26-G26</f>
        <v>0</v>
      </c>
      <c r="J26" s="82"/>
      <c r="K26" s="34"/>
      <c r="L26" s="26"/>
      <c r="M26" s="117"/>
      <c r="N26" s="117"/>
      <c r="O26" s="117"/>
      <c r="P26" s="117"/>
      <c r="Q26" s="79">
        <f>P26-N26</f>
        <v>0</v>
      </c>
      <c r="R26" s="26"/>
      <c r="S26" s="118"/>
      <c r="T26" s="118"/>
      <c r="U26" s="118"/>
      <c r="V26" s="119"/>
      <c r="W26" s="119"/>
      <c r="X26" s="119"/>
      <c r="Y26" s="118"/>
      <c r="Z26" s="8"/>
      <c r="AA26" s="8"/>
      <c r="AB26" s="46" t="b">
        <f>OR(NOT(IFERROR(SEARCH("подрядный",$R26,)&gt;0,1=2)),S26&lt;&gt;"")</f>
        <v>1</v>
      </c>
      <c r="AC26" s="46" t="b">
        <f>OR(NOT(IFERROR(SEARCH("подрядный",$R26,)&gt;0,1=2)),T26&lt;&gt;"")</f>
        <v>1</v>
      </c>
      <c r="AD26" s="46" t="b">
        <f>OR(NOT(IFERROR(SEARCH("подрядный",$R26,)&gt;0,1=2)),U26&lt;&gt;"")</f>
        <v>1</v>
      </c>
      <c r="AE26" s="46" t="b">
        <f>OR(NOT(IFERROR(SEARCH("хозяйственный",$R26,)&gt;0,1=2)),Y26&lt;&gt;"")</f>
        <v>1</v>
      </c>
      <c r="AF26" s="8"/>
      <c r="AG26" s="8"/>
      <c r="AH26" s="12" t="b">
        <v>1</v>
      </c>
      <c r="AI26" s="8"/>
      <c r="AJ26" s="8"/>
      <c r="AK26" s="8"/>
      <c r="AL26" s="8"/>
      <c r="AM26" s="43"/>
      <c r="AN26" s="46"/>
    </row>
  </sheetData>
  <sheetProtection insertRows="0" deleteColumns="0" deleteRows="0" sort="0" autoFilter="0"/>
  <mergeCells count="19">
    <mergeCell ref="W9:W10"/>
    <mergeCell ref="X9:X10"/>
    <mergeCell ref="Y9:Y10"/>
    <mergeCell ref="AM9:AM10"/>
    <mergeCell ref="M3:N3"/>
    <mergeCell ref="M9:N9"/>
    <mergeCell ref="O3:P3"/>
    <mergeCell ref="O9:P9"/>
    <mergeCell ref="R9:R10"/>
    <mergeCell ref="S9:S10"/>
    <mergeCell ref="T9:T10"/>
    <mergeCell ref="U9:U10"/>
    <mergeCell ref="V9:V10"/>
    <mergeCell ref="E14:F14"/>
    <mergeCell ref="E9:E10"/>
    <mergeCell ref="F9:F10"/>
    <mergeCell ref="L9:L10"/>
    <mergeCell ref="Q9:Q10"/>
    <mergeCell ref="K9:K10"/>
  </mergeCells>
  <dataValidations count="1">
    <dataValidation type="list" allowBlank="1" showInputMessage="1" showErrorMessage="1" errorTitle="Ошибка" error="Выберите значение из списка" sqref="R26">
      <formula1>spisok_9</formula1>
    </dataValidation>
  </dataValidations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A26"/>
  <sheetViews>
    <sheetView showGridLines="0" workbookViewId="0">
      <pane xSplit="6" ySplit="11" topLeftCell="G12" activePane="bottomRight" state="frozen"/>
      <selection pane="topRight" activeCell="G1" sqref="G1"/>
      <selection pane="bottomLeft" activeCell="A12" sqref="A12"/>
      <selection pane="bottomRight"/>
    </sheetView>
  </sheetViews>
  <sheetFormatPr defaultRowHeight="15" customHeight="1"/>
  <cols>
    <col min="1" max="1" width="12.28515625" hidden="1" customWidth="1"/>
    <col min="2" max="2" width="15.42578125" hidden="1" customWidth="1"/>
    <col min="3" max="3" width="12.28515625" hidden="1" customWidth="1"/>
    <col min="4" max="4" width="4.28515625" customWidth="1"/>
    <col min="5" max="5" width="7.28515625" customWidth="1"/>
    <col min="6" max="6" width="33.28515625" customWidth="1"/>
    <col min="7" max="9" width="20.140625" customWidth="1"/>
    <col min="10" max="10" width="20.140625" hidden="1" customWidth="1"/>
    <col min="11" max="11" width="33.28515625" hidden="1" customWidth="1"/>
    <col min="12" max="12" width="33.28515625" customWidth="1"/>
    <col min="13" max="13" width="19.42578125" customWidth="1"/>
    <col min="14" max="14" width="18" customWidth="1"/>
    <col min="15" max="15" width="32.140625" customWidth="1"/>
    <col min="16" max="16" width="19.42578125" customWidth="1"/>
    <col min="17" max="17" width="6" customWidth="1"/>
    <col min="18" max="18" width="15.140625" customWidth="1"/>
    <col min="19" max="19" width="6" customWidth="1"/>
    <col min="21" max="21" width="10.28515625" hidden="1"/>
    <col min="26" max="26" width="21.28515625" hidden="1" customWidth="1"/>
    <col min="27" max="27" width="3.5703125" hidden="1" customWidth="1"/>
  </cols>
  <sheetData>
    <row r="1" spans="1:27" ht="12.75" hidden="1" customHeight="1">
      <c r="A1" s="149" t="s">
        <v>7</v>
      </c>
      <c r="B1" s="149"/>
      <c r="C1" s="149"/>
      <c r="D1" s="149"/>
      <c r="E1" s="149"/>
      <c r="F1" s="8"/>
      <c r="G1" s="16" t="s">
        <v>191</v>
      </c>
      <c r="H1" s="16" t="s">
        <v>191</v>
      </c>
      <c r="I1" s="16" t="s">
        <v>191</v>
      </c>
      <c r="J1" s="16" t="s">
        <v>191</v>
      </c>
      <c r="K1" s="16" t="s">
        <v>99</v>
      </c>
      <c r="L1" s="16" t="s">
        <v>192</v>
      </c>
      <c r="M1" s="16" t="s">
        <v>270</v>
      </c>
      <c r="N1" s="16" t="s">
        <v>271</v>
      </c>
      <c r="O1" s="16" t="s">
        <v>272</v>
      </c>
      <c r="P1" s="16" t="s">
        <v>203</v>
      </c>
      <c r="Q1" s="149"/>
      <c r="R1" s="149"/>
      <c r="S1" s="149"/>
      <c r="T1" s="149"/>
      <c r="U1" s="149"/>
      <c r="V1" s="149"/>
      <c r="W1" s="149"/>
      <c r="X1" s="149"/>
      <c r="Y1" s="149"/>
      <c r="Z1" s="16" t="s">
        <v>9</v>
      </c>
      <c r="AA1" s="149"/>
    </row>
    <row r="2" spans="1:27" ht="15" hidden="1" customHeight="1">
      <c r="A2" s="149"/>
      <c r="B2" s="149"/>
      <c r="C2" s="149"/>
      <c r="D2" s="149"/>
      <c r="E2" s="149"/>
      <c r="F2" s="149"/>
      <c r="G2" s="157" t="s">
        <v>94</v>
      </c>
      <c r="H2" s="83" t="s">
        <v>95</v>
      </c>
      <c r="I2" s="83" t="s">
        <v>204</v>
      </c>
      <c r="J2" s="83" t="s">
        <v>96</v>
      </c>
      <c r="K2" s="8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</row>
    <row r="3" spans="1:27" ht="15" hidden="1" customHeight="1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8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</row>
    <row r="4" spans="1:27" ht="15" hidden="1" customHeight="1">
      <c r="A4" s="149"/>
      <c r="B4" s="149"/>
      <c r="C4" s="149"/>
      <c r="D4" s="149"/>
      <c r="E4" s="149"/>
      <c r="F4" s="149"/>
      <c r="G4" s="8"/>
      <c r="H4" s="27"/>
      <c r="I4" s="27"/>
      <c r="J4" s="27"/>
      <c r="K4" s="27"/>
      <c r="L4" s="27"/>
      <c r="M4" s="27"/>
      <c r="N4" s="27"/>
      <c r="O4" s="27"/>
      <c r="P4" s="27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</row>
    <row r="5" spans="1:27" ht="15" customHeight="1">
      <c r="A5" s="149"/>
      <c r="B5" s="149"/>
      <c r="C5" s="149"/>
      <c r="D5" s="149"/>
      <c r="E5" s="149"/>
      <c r="F5" s="149"/>
      <c r="G5" s="8"/>
      <c r="H5" s="27"/>
      <c r="I5" s="27"/>
      <c r="J5" s="27"/>
      <c r="K5" s="27"/>
      <c r="L5" s="27"/>
      <c r="M5" s="27"/>
      <c r="N5" s="27"/>
      <c r="O5" s="27"/>
      <c r="P5" s="27"/>
      <c r="Q5" s="149"/>
      <c r="R5" s="149"/>
      <c r="S5" s="149"/>
      <c r="T5" s="11" t="s">
        <v>9</v>
      </c>
      <c r="U5" s="12" t="b">
        <f>'Общая информация'!F28="да"</f>
        <v>0</v>
      </c>
      <c r="V5" s="149"/>
      <c r="W5" s="149"/>
      <c r="X5" s="149"/>
      <c r="Y5" s="149"/>
      <c r="Z5" s="149"/>
      <c r="AA5" s="149"/>
    </row>
    <row r="6" spans="1:27" ht="12.75" customHeight="1">
      <c r="A6" s="149"/>
      <c r="B6" s="149"/>
      <c r="C6" s="149"/>
      <c r="D6" s="149"/>
      <c r="E6" s="2" t="s">
        <v>400</v>
      </c>
      <c r="F6" s="2"/>
      <c r="G6" s="48"/>
      <c r="H6" s="48"/>
      <c r="I6" s="48"/>
      <c r="J6" s="48"/>
      <c r="K6" s="48"/>
      <c r="L6" s="48"/>
      <c r="M6" s="48"/>
      <c r="N6" s="48"/>
      <c r="O6" s="48"/>
      <c r="P6" s="48"/>
      <c r="Q6" s="149"/>
      <c r="R6" s="149"/>
      <c r="S6" s="149"/>
      <c r="T6" s="149"/>
      <c r="U6" s="149"/>
      <c r="V6" s="149"/>
      <c r="W6" s="149"/>
      <c r="X6" s="149"/>
      <c r="Y6" s="149"/>
      <c r="Z6" s="48"/>
      <c r="AA6" s="149"/>
    </row>
    <row r="7" spans="1:27" ht="20.25" customHeight="1">
      <c r="A7" s="149"/>
      <c r="B7" s="149"/>
      <c r="C7" s="149"/>
      <c r="D7" s="149"/>
      <c r="E7" s="149" t="str">
        <f>objectName</f>
        <v>МУП г. Горячий Ключ "Водоканал" ИНН: 2305028371, КПП: 230501001</v>
      </c>
      <c r="F7" s="8"/>
      <c r="G7" s="49"/>
      <c r="H7" s="49"/>
      <c r="I7" s="49"/>
      <c r="J7" s="49"/>
      <c r="K7" s="49"/>
      <c r="L7" s="49"/>
      <c r="M7" s="49"/>
      <c r="N7" s="49"/>
      <c r="O7" s="49"/>
      <c r="P7" s="49"/>
      <c r="Q7" s="149"/>
      <c r="R7" s="149"/>
      <c r="S7" s="149"/>
      <c r="T7" s="149"/>
      <c r="U7" s="149"/>
      <c r="V7" s="149"/>
      <c r="W7" s="149"/>
      <c r="X7" s="149"/>
      <c r="Y7" s="149"/>
      <c r="Z7" s="49"/>
      <c r="AA7" s="149"/>
    </row>
    <row r="8" spans="1:27" ht="15" customHeight="1">
      <c r="A8" s="149"/>
      <c r="B8" s="149"/>
      <c r="C8" s="149"/>
      <c r="D8" s="149"/>
      <c r="E8" s="14"/>
      <c r="F8" s="14"/>
      <c r="G8" s="50" t="s">
        <v>9</v>
      </c>
      <c r="H8" s="50" t="s">
        <v>9</v>
      </c>
      <c r="I8" s="50" t="s">
        <v>9</v>
      </c>
      <c r="J8" s="50" t="s">
        <v>9</v>
      </c>
      <c r="K8" s="50" t="s">
        <v>9</v>
      </c>
      <c r="L8" s="50" t="s">
        <v>9</v>
      </c>
      <c r="M8" s="50" t="s">
        <v>9</v>
      </c>
      <c r="N8" s="50" t="s">
        <v>9</v>
      </c>
      <c r="O8" s="50" t="s">
        <v>9</v>
      </c>
      <c r="P8" s="50" t="s">
        <v>9</v>
      </c>
      <c r="Q8" s="149"/>
      <c r="R8" s="149"/>
      <c r="S8" s="149"/>
      <c r="T8" s="149"/>
      <c r="U8" s="149"/>
      <c r="V8" s="149"/>
      <c r="W8" s="149"/>
      <c r="X8" s="149"/>
      <c r="Y8" s="149"/>
      <c r="Z8" s="50" t="s">
        <v>9</v>
      </c>
      <c r="AA8" s="149"/>
    </row>
    <row r="9" spans="1:27" ht="24.75" customHeight="1">
      <c r="A9" s="8"/>
      <c r="B9" s="8"/>
      <c r="C9" s="8"/>
      <c r="D9" s="8"/>
      <c r="E9" s="232" t="s">
        <v>72</v>
      </c>
      <c r="F9" s="234" t="s">
        <v>206</v>
      </c>
      <c r="G9" s="52" t="s">
        <v>94</v>
      </c>
      <c r="H9" s="52" t="s">
        <v>95</v>
      </c>
      <c r="I9" s="52" t="s">
        <v>204</v>
      </c>
      <c r="J9" s="52" t="s">
        <v>96</v>
      </c>
      <c r="K9" s="235" t="s">
        <v>99</v>
      </c>
      <c r="L9" s="235" t="s">
        <v>192</v>
      </c>
      <c r="M9" s="235" t="s">
        <v>270</v>
      </c>
      <c r="N9" s="235" t="s">
        <v>271</v>
      </c>
      <c r="O9" s="235" t="s">
        <v>272</v>
      </c>
      <c r="P9" s="235" t="s">
        <v>203</v>
      </c>
      <c r="Q9" s="149" t="s">
        <v>9</v>
      </c>
      <c r="R9" s="149" t="s">
        <v>9</v>
      </c>
      <c r="S9" s="149" t="s">
        <v>9</v>
      </c>
      <c r="T9" s="149" t="s">
        <v>9</v>
      </c>
      <c r="U9" s="149" t="s">
        <v>9</v>
      </c>
      <c r="V9" s="149" t="s">
        <v>9</v>
      </c>
      <c r="W9" s="149" t="s">
        <v>9</v>
      </c>
      <c r="X9" s="149" t="s">
        <v>9</v>
      </c>
      <c r="Y9" s="149" t="s">
        <v>9</v>
      </c>
      <c r="Z9" s="235"/>
      <c r="AA9" s="149" t="s">
        <v>9</v>
      </c>
    </row>
    <row r="10" spans="1:27" ht="80.25" customHeight="1">
      <c r="A10" s="149"/>
      <c r="B10" s="149"/>
      <c r="C10" s="149"/>
      <c r="D10" s="149"/>
      <c r="E10" s="233" t="s">
        <v>72</v>
      </c>
      <c r="F10" s="234" t="s">
        <v>206</v>
      </c>
      <c r="G10" s="52" t="s">
        <v>191</v>
      </c>
      <c r="H10" s="52" t="s">
        <v>191</v>
      </c>
      <c r="I10" s="52" t="s">
        <v>191</v>
      </c>
      <c r="J10" s="52" t="s">
        <v>191</v>
      </c>
      <c r="K10" s="235" t="s">
        <v>9</v>
      </c>
      <c r="L10" s="235" t="s">
        <v>207</v>
      </c>
      <c r="M10" s="235" t="s">
        <v>200</v>
      </c>
      <c r="N10" s="235" t="s">
        <v>201</v>
      </c>
      <c r="O10" s="235" t="s">
        <v>202</v>
      </c>
      <c r="P10" s="235" t="s">
        <v>203</v>
      </c>
      <c r="Q10" t="s">
        <v>9</v>
      </c>
      <c r="R10" t="s">
        <v>9</v>
      </c>
      <c r="S10" t="s">
        <v>9</v>
      </c>
      <c r="T10" s="149"/>
      <c r="U10" s="149"/>
      <c r="V10" s="149"/>
      <c r="W10" s="149"/>
      <c r="X10" s="149"/>
      <c r="Y10" s="149"/>
      <c r="Z10" s="235"/>
      <c r="AA10" s="53" t="s">
        <v>9</v>
      </c>
    </row>
    <row r="11" spans="1:27" ht="15" customHeight="1">
      <c r="A11" s="149"/>
      <c r="B11" s="149"/>
      <c r="C11" s="149"/>
      <c r="D11" s="149"/>
      <c r="E11" s="151"/>
      <c r="F11" s="151"/>
      <c r="G11" s="152" t="s">
        <v>208</v>
      </c>
      <c r="H11" s="84" t="s">
        <v>208</v>
      </c>
      <c r="I11" s="84" t="s">
        <v>208</v>
      </c>
      <c r="J11" s="84" t="s">
        <v>208</v>
      </c>
      <c r="K11" s="31"/>
      <c r="L11" s="151"/>
      <c r="M11" s="151"/>
      <c r="N11" s="151"/>
      <c r="O11" s="151"/>
      <c r="P11" s="151"/>
      <c r="Q11" s="149"/>
      <c r="R11" s="149"/>
      <c r="S11" s="149"/>
      <c r="T11" s="149"/>
      <c r="U11" s="149"/>
      <c r="V11" s="149"/>
      <c r="W11" s="149"/>
      <c r="X11" s="149"/>
      <c r="Y11" s="149"/>
      <c r="Z11" s="151"/>
      <c r="AA11" s="149"/>
    </row>
    <row r="12" spans="1:27" ht="15" customHeight="1">
      <c r="A12" s="149"/>
      <c r="B12" s="149"/>
      <c r="C12" s="149"/>
      <c r="D12" s="149"/>
      <c r="E12" s="151"/>
      <c r="F12" s="113" t="s">
        <v>209</v>
      </c>
      <c r="G12" s="114">
        <f>SUM(G13:G14)</f>
        <v>0</v>
      </c>
      <c r="H12" s="115">
        <f>SUM(H13:H14)</f>
        <v>0</v>
      </c>
      <c r="I12" s="115">
        <f>SUM(I13:I14)</f>
        <v>0</v>
      </c>
      <c r="J12" s="115">
        <f>SUM(J13:J14)</f>
        <v>0</v>
      </c>
      <c r="K12" s="112"/>
      <c r="L12" s="112"/>
      <c r="M12" s="112"/>
      <c r="N12" s="112"/>
      <c r="O12" s="112"/>
      <c r="P12" s="112"/>
      <c r="Q12" s="149"/>
      <c r="R12" s="149"/>
      <c r="S12" s="149"/>
      <c r="T12" s="149"/>
      <c r="U12" s="149"/>
      <c r="V12" s="149"/>
      <c r="W12" s="149"/>
      <c r="X12" s="149"/>
      <c r="Y12" s="149"/>
      <c r="Z12" s="151"/>
      <c r="AA12" s="149"/>
    </row>
    <row r="13" spans="1:27" ht="0" hidden="1" customHeight="1">
      <c r="A13" s="158"/>
      <c r="C13" s="158"/>
      <c r="D13" s="55"/>
      <c r="E13" s="64">
        <v>0</v>
      </c>
      <c r="F13" s="65"/>
      <c r="G13" s="44"/>
      <c r="H13" s="44"/>
      <c r="I13" s="44"/>
      <c r="J13" s="44"/>
      <c r="K13" s="24"/>
      <c r="L13" s="24"/>
      <c r="M13" s="24"/>
      <c r="N13" s="24"/>
      <c r="O13" s="24"/>
      <c r="P13" s="24"/>
      <c r="Q13" s="158"/>
      <c r="R13" s="158"/>
      <c r="S13" s="158"/>
      <c r="T13" s="158"/>
      <c r="U13" s="40"/>
      <c r="V13" s="158"/>
      <c r="W13" s="158"/>
      <c r="X13" s="158"/>
      <c r="Y13" s="158"/>
      <c r="Z13" s="44"/>
      <c r="AA13" s="47"/>
    </row>
    <row r="14" spans="1:27" ht="15" customHeight="1">
      <c r="A14" s="149"/>
      <c r="B14" s="149"/>
      <c r="C14" s="149"/>
      <c r="D14" s="149"/>
      <c r="E14" s="228" t="s">
        <v>14</v>
      </c>
      <c r="F14" s="229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149"/>
      <c r="R14" s="149"/>
      <c r="S14" s="149"/>
      <c r="T14" s="149"/>
      <c r="U14" s="149"/>
      <c r="V14" s="149"/>
      <c r="W14" s="149"/>
      <c r="X14" s="149"/>
      <c r="Y14" s="149"/>
      <c r="Z14" s="25"/>
      <c r="AA14" s="149"/>
    </row>
    <row r="15" spans="1:27" ht="18" customHeight="1">
      <c r="A15" s="149"/>
      <c r="B15" s="149"/>
      <c r="C15" s="149"/>
      <c r="D15" s="149"/>
      <c r="E15" s="59" t="s">
        <v>9</v>
      </c>
      <c r="F15" s="149"/>
      <c r="G15" s="8"/>
      <c r="H15" s="27"/>
      <c r="I15" s="27"/>
      <c r="J15" s="27"/>
      <c r="K15" s="27"/>
      <c r="L15" s="27"/>
      <c r="M15" s="27"/>
      <c r="N15" s="27"/>
      <c r="O15" s="27"/>
      <c r="P15" s="27"/>
      <c r="Q15" s="60"/>
      <c r="R15" s="149"/>
      <c r="S15" s="149"/>
      <c r="T15" s="149"/>
      <c r="U15" s="149"/>
      <c r="V15" s="149"/>
      <c r="W15" s="149"/>
      <c r="X15" s="149"/>
      <c r="Y15" s="149"/>
      <c r="Z15" s="149"/>
      <c r="AA15" s="149"/>
    </row>
    <row r="16" spans="1:27" ht="15" customHeight="1">
      <c r="A16" s="149"/>
      <c r="B16" s="149"/>
      <c r="C16" s="149"/>
      <c r="D16" s="149"/>
      <c r="E16" s="149"/>
      <c r="F16" s="149"/>
      <c r="G16" s="8"/>
      <c r="H16" s="27"/>
      <c r="I16" s="27"/>
      <c r="J16" s="27"/>
      <c r="K16" s="27"/>
      <c r="L16" s="27"/>
      <c r="M16" s="27"/>
      <c r="N16" s="27"/>
      <c r="O16" s="27"/>
      <c r="P16" s="27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</row>
    <row r="17" spans="1:27" ht="15" hidden="1" customHeight="1">
      <c r="A17" s="149"/>
      <c r="B17" s="149"/>
      <c r="C17" s="149"/>
      <c r="D17" s="149"/>
      <c r="E17" s="149"/>
      <c r="F17" s="149"/>
      <c r="G17" s="12" t="b">
        <v>1</v>
      </c>
      <c r="H17" s="12" t="b">
        <v>1</v>
      </c>
      <c r="I17" s="12" t="b">
        <v>1</v>
      </c>
      <c r="J17" s="12" t="b">
        <f>'ВС - Баланс'!L50</f>
        <v>0</v>
      </c>
      <c r="K17" s="12" t="b">
        <f>J17</f>
        <v>0</v>
      </c>
      <c r="L17" s="12" t="b">
        <v>1</v>
      </c>
      <c r="M17" s="12" t="b">
        <v>1</v>
      </c>
      <c r="N17" s="12" t="b">
        <v>1</v>
      </c>
      <c r="O17" s="12" t="b">
        <v>1</v>
      </c>
      <c r="P17" s="12" t="b">
        <v>1</v>
      </c>
      <c r="Q17" s="149"/>
      <c r="R17" s="149"/>
      <c r="S17" s="149"/>
      <c r="T17" s="149"/>
      <c r="U17" s="149"/>
      <c r="V17" s="149"/>
      <c r="W17" s="149"/>
      <c r="X17" s="149"/>
      <c r="Y17" s="149"/>
      <c r="Z17" s="12" t="b">
        <v>1</v>
      </c>
      <c r="AA17" s="149"/>
    </row>
    <row r="18" spans="1:27" ht="15" customHeight="1">
      <c r="A18" s="149"/>
      <c r="B18" s="149"/>
      <c r="C18" s="149"/>
      <c r="D18" s="149"/>
      <c r="E18" s="149"/>
      <c r="F18" s="149"/>
      <c r="G18" s="8"/>
      <c r="H18" s="27"/>
      <c r="I18" s="27"/>
      <c r="J18" s="27"/>
      <c r="K18" s="27"/>
      <c r="L18" s="27"/>
      <c r="M18" s="27"/>
      <c r="N18" s="27"/>
      <c r="O18" s="27"/>
      <c r="P18" s="27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</row>
    <row r="19" spans="1:27" ht="15" customHeight="1">
      <c r="A19" s="149"/>
      <c r="B19" s="149"/>
      <c r="C19" s="149"/>
      <c r="D19" s="149"/>
      <c r="E19" s="149"/>
      <c r="F19" s="149"/>
      <c r="G19" s="8"/>
      <c r="H19" s="27"/>
      <c r="I19" s="27"/>
      <c r="J19" s="27"/>
      <c r="K19" s="27"/>
      <c r="L19" s="27"/>
      <c r="M19" s="27"/>
      <c r="N19" s="27"/>
      <c r="O19" s="27"/>
      <c r="P19" s="27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</row>
    <row r="20" spans="1:27" ht="15" customHeight="1">
      <c r="A20" s="149"/>
      <c r="B20" s="149"/>
      <c r="C20" s="149"/>
      <c r="D20" s="149"/>
      <c r="E20" s="149"/>
      <c r="F20" s="149"/>
      <c r="G20" s="8"/>
      <c r="H20" s="27"/>
      <c r="I20" s="27"/>
      <c r="J20" s="27"/>
      <c r="K20" s="27"/>
      <c r="L20" s="27"/>
      <c r="M20" s="27"/>
      <c r="N20" s="27"/>
      <c r="O20" s="27"/>
      <c r="P20" s="27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</row>
    <row r="21" spans="1:27" ht="15" customHeight="1">
      <c r="A21" s="149"/>
      <c r="B21" s="149"/>
      <c r="C21" s="149"/>
      <c r="D21" s="149"/>
      <c r="E21" s="149"/>
      <c r="F21" s="149"/>
      <c r="G21" s="8"/>
      <c r="H21" s="27"/>
      <c r="I21" s="27"/>
      <c r="J21" s="27"/>
      <c r="K21" s="27"/>
      <c r="L21" s="27"/>
      <c r="M21" s="27"/>
      <c r="N21" s="27"/>
      <c r="O21" s="27"/>
      <c r="P21" s="27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</row>
    <row r="22" spans="1:27" ht="15" customHeight="1">
      <c r="A22" s="149"/>
      <c r="B22" s="149"/>
      <c r="C22" s="149"/>
      <c r="D22" s="149"/>
      <c r="E22" s="149"/>
      <c r="F22" s="149"/>
      <c r="G22" s="8"/>
      <c r="H22" s="27"/>
      <c r="I22" s="27"/>
      <c r="J22" s="27"/>
      <c r="K22" s="27"/>
      <c r="L22" s="27"/>
      <c r="M22" s="27"/>
      <c r="N22" s="27"/>
      <c r="O22" s="27"/>
      <c r="P22" s="27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</row>
    <row r="23" spans="1:27" ht="15" customHeight="1">
      <c r="A23" s="149"/>
      <c r="B23" s="149"/>
      <c r="C23" s="149"/>
      <c r="D23" s="149"/>
      <c r="E23" s="149"/>
      <c r="F23" s="149"/>
      <c r="G23" s="8"/>
      <c r="H23" s="27"/>
      <c r="I23" s="27"/>
      <c r="J23" s="27"/>
      <c r="K23" s="27"/>
      <c r="L23" s="27"/>
      <c r="M23" s="27"/>
      <c r="N23" s="27"/>
      <c r="O23" s="27"/>
      <c r="P23" s="27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</row>
    <row r="24" spans="1:27" ht="15" customHeight="1">
      <c r="A24" s="149"/>
      <c r="B24" s="149"/>
      <c r="C24" s="149"/>
      <c r="D24" s="149"/>
      <c r="E24" s="149"/>
      <c r="F24" s="149"/>
      <c r="G24" s="8"/>
      <c r="H24" s="27"/>
      <c r="I24" s="27"/>
      <c r="J24" s="27"/>
      <c r="K24" s="27"/>
      <c r="L24" s="27"/>
      <c r="M24" s="27"/>
      <c r="N24" s="27"/>
      <c r="O24" s="27"/>
      <c r="P24" s="27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</row>
    <row r="25" spans="1:27" ht="15" customHeight="1">
      <c r="A25" s="149"/>
      <c r="B25" s="149"/>
      <c r="C25" s="149"/>
      <c r="D25" s="149"/>
      <c r="E25" s="149"/>
      <c r="F25" s="149"/>
      <c r="G25" s="8"/>
      <c r="H25" s="27"/>
      <c r="I25" s="27"/>
      <c r="J25" s="27"/>
      <c r="K25" s="27"/>
      <c r="L25" s="27"/>
      <c r="M25" s="27"/>
      <c r="N25" s="27"/>
      <c r="O25" s="27"/>
      <c r="P25" s="27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</row>
    <row r="26" spans="1:27" ht="15.75" hidden="1" customHeight="1">
      <c r="A26" s="8"/>
      <c r="B26" s="10" t="s">
        <v>85</v>
      </c>
      <c r="C26" s="8"/>
      <c r="D26" s="55" t="s">
        <v>86</v>
      </c>
      <c r="E26" s="64" t="s">
        <v>9</v>
      </c>
      <c r="F26" s="66" t="str">
        <f>B26</f>
        <v>%DYNAMICS%</v>
      </c>
      <c r="G26" s="43"/>
      <c r="H26" s="43"/>
      <c r="I26" s="79">
        <f>H26-G26</f>
        <v>0</v>
      </c>
      <c r="J26" s="82"/>
      <c r="K26" s="34"/>
      <c r="L26" s="26"/>
      <c r="M26" s="119"/>
      <c r="N26" s="119"/>
      <c r="O26" s="119"/>
      <c r="P26" s="118"/>
      <c r="Q26" s="8"/>
      <c r="R26" s="8"/>
      <c r="S26" s="8"/>
      <c r="T26" s="8"/>
      <c r="U26" s="12" t="b">
        <v>1</v>
      </c>
      <c r="V26" s="8"/>
      <c r="W26" s="8"/>
      <c r="X26" s="8"/>
      <c r="Y26" s="8"/>
      <c r="Z26" s="43"/>
      <c r="AA26" s="46"/>
    </row>
  </sheetData>
  <sheetProtection insertRows="0" deleteColumns="0" deleteRows="0" sort="0" autoFilter="0"/>
  <mergeCells count="10">
    <mergeCell ref="N9:N10"/>
    <mergeCell ref="O9:O10"/>
    <mergeCell ref="P9:P10"/>
    <mergeCell ref="Z9:Z10"/>
    <mergeCell ref="K9:K10"/>
    <mergeCell ref="E14:F14"/>
    <mergeCell ref="E9:E10"/>
    <mergeCell ref="F9:F10"/>
    <mergeCell ref="L9:L10"/>
    <mergeCell ref="M9:M10"/>
  </mergeCells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  <outlinePr summaryBelow="0" summaryRight="0"/>
  </sheetPr>
  <dimension ref="A1:S32"/>
  <sheetViews>
    <sheetView showGridLines="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/>
    </sheetView>
  </sheetViews>
  <sheetFormatPr defaultRowHeight="15" customHeight="1"/>
  <cols>
    <col min="1" max="2" width="12.28515625" hidden="1" customWidth="1"/>
    <col min="3" max="3" width="4.28515625" customWidth="1"/>
    <col min="4" max="4" width="7.28515625" customWidth="1"/>
    <col min="5" max="5" width="104.7109375" customWidth="1"/>
    <col min="6" max="7" width="16.7109375" customWidth="1"/>
    <col min="8" max="8" width="16.7109375" hidden="1" customWidth="1"/>
    <col min="9" max="9" width="21.42578125" hidden="1" customWidth="1"/>
    <col min="10" max="11" width="0" hidden="1" customWidth="1"/>
    <col min="12" max="12" width="13.85546875" customWidth="1"/>
    <col min="14" max="14" width="10.28515625" hidden="1"/>
    <col min="19" max="19" width="16.7109375" hidden="1" customWidth="1"/>
  </cols>
  <sheetData>
    <row r="1" spans="1:19" ht="15" hidden="1" customHeight="1">
      <c r="A1" s="149" t="s">
        <v>7</v>
      </c>
      <c r="B1" s="149"/>
      <c r="C1" s="149"/>
      <c r="D1" s="149"/>
      <c r="E1" s="149"/>
      <c r="F1" s="149"/>
      <c r="G1" s="8"/>
      <c r="H1" s="27"/>
      <c r="I1" s="149"/>
      <c r="J1" s="57"/>
      <c r="K1" s="149"/>
      <c r="L1" s="149"/>
      <c r="M1" s="149"/>
      <c r="N1" s="149"/>
      <c r="O1" s="149"/>
      <c r="P1" s="149"/>
      <c r="Q1" s="149"/>
      <c r="R1" s="149"/>
      <c r="S1" s="61"/>
    </row>
    <row r="2" spans="1:19" ht="15.75" hidden="1" customHeight="1">
      <c r="A2" s="149"/>
      <c r="B2" s="149"/>
      <c r="C2" s="149"/>
      <c r="D2" s="149"/>
      <c r="E2" s="68"/>
      <c r="F2" s="9" t="s">
        <v>93</v>
      </c>
      <c r="G2" s="9" t="s">
        <v>93</v>
      </c>
      <c r="H2" s="9" t="s">
        <v>93</v>
      </c>
      <c r="I2" s="149"/>
      <c r="K2" s="149"/>
      <c r="L2" s="149"/>
      <c r="M2" s="149"/>
      <c r="N2" s="149"/>
      <c r="O2" s="149"/>
      <c r="P2" s="149"/>
      <c r="Q2" s="149"/>
      <c r="R2" s="149"/>
      <c r="S2" s="10" t="s">
        <v>8</v>
      </c>
    </row>
    <row r="3" spans="1:19" ht="15.75" hidden="1" customHeight="1">
      <c r="A3" s="8"/>
      <c r="B3" s="8"/>
      <c r="C3" s="8"/>
      <c r="D3" s="8"/>
      <c r="E3" s="68"/>
      <c r="F3" s="9" t="s">
        <v>94</v>
      </c>
      <c r="G3" s="9" t="s">
        <v>95</v>
      </c>
      <c r="H3" s="9" t="s">
        <v>96</v>
      </c>
      <c r="I3" s="149"/>
      <c r="K3" s="8"/>
      <c r="L3" s="8"/>
      <c r="M3" s="8"/>
      <c r="N3" s="8"/>
      <c r="O3" s="8"/>
      <c r="P3" s="8"/>
      <c r="Q3" s="8"/>
      <c r="R3" s="8"/>
      <c r="S3" s="10" t="s">
        <v>8</v>
      </c>
    </row>
    <row r="4" spans="1:19" ht="15" hidden="1" customHeight="1">
      <c r="A4" s="149"/>
      <c r="B4" s="149"/>
      <c r="C4" s="149"/>
      <c r="D4" s="149"/>
      <c r="E4" s="149"/>
      <c r="F4" s="149"/>
      <c r="G4" s="8"/>
      <c r="H4" s="27"/>
      <c r="I4" s="149"/>
      <c r="J4" s="57"/>
      <c r="K4" s="149"/>
      <c r="L4" s="149"/>
      <c r="M4" s="149"/>
      <c r="N4" s="149"/>
      <c r="O4" s="149"/>
      <c r="P4" s="149"/>
      <c r="Q4" s="149"/>
      <c r="R4" s="149"/>
      <c r="S4" s="61"/>
    </row>
    <row r="5" spans="1:19" ht="15" customHeight="1">
      <c r="A5" s="149"/>
      <c r="B5" s="149"/>
      <c r="C5" s="149"/>
      <c r="D5" s="149"/>
      <c r="E5" s="149"/>
      <c r="F5" s="149"/>
      <c r="G5" s="8"/>
      <c r="H5" s="27"/>
      <c r="I5" s="149"/>
      <c r="J5" s="57"/>
      <c r="K5" s="149"/>
      <c r="L5" s="149"/>
      <c r="M5" s="11" t="s">
        <v>9</v>
      </c>
      <c r="N5" s="12" t="b">
        <f>'Общая информация'!F23="да"</f>
        <v>1</v>
      </c>
      <c r="O5" s="149"/>
      <c r="P5" s="149"/>
      <c r="Q5" s="149"/>
      <c r="R5" s="149"/>
      <c r="S5" s="61"/>
    </row>
    <row r="6" spans="1:19" ht="12.75" customHeight="1">
      <c r="A6" s="149"/>
      <c r="B6" s="149"/>
      <c r="C6" s="149"/>
      <c r="D6" s="2" t="s">
        <v>401</v>
      </c>
      <c r="E6" s="2"/>
      <c r="F6" s="149"/>
      <c r="G6" s="8"/>
      <c r="H6" s="27"/>
      <c r="I6" s="149"/>
      <c r="J6" s="57"/>
      <c r="K6" s="149"/>
      <c r="L6" s="149"/>
      <c r="M6" s="149"/>
      <c r="N6" s="149"/>
      <c r="O6" s="149"/>
      <c r="P6" s="149"/>
      <c r="Q6" s="149"/>
      <c r="R6" s="149"/>
      <c r="S6" s="61"/>
    </row>
    <row r="7" spans="1:19" ht="20.25" customHeight="1">
      <c r="A7" s="149"/>
      <c r="B7" s="149"/>
      <c r="C7" s="149"/>
      <c r="D7" s="13" t="str">
        <f>objectName</f>
        <v>МУП г. Горячий Ключ "Водоканал" ИНН: 2305028371, КПП: 230501001</v>
      </c>
      <c r="E7" s="149"/>
      <c r="F7" s="149"/>
      <c r="G7" s="8"/>
      <c r="H7" s="27"/>
      <c r="I7" s="149"/>
      <c r="J7" s="57"/>
      <c r="K7" s="149"/>
      <c r="L7" s="149"/>
      <c r="M7" s="149"/>
      <c r="N7" s="149"/>
      <c r="O7" s="149"/>
      <c r="P7" s="149"/>
      <c r="Q7" s="149"/>
      <c r="R7" s="149"/>
      <c r="S7" s="61"/>
    </row>
    <row r="8" spans="1:19" ht="15" customHeight="1">
      <c r="A8" s="149"/>
      <c r="B8" s="149"/>
      <c r="C8" s="149"/>
      <c r="D8" s="14"/>
      <c r="E8" s="14"/>
      <c r="F8" s="15" t="s">
        <v>9</v>
      </c>
      <c r="G8" s="15" t="s">
        <v>9</v>
      </c>
      <c r="H8" s="15" t="s">
        <v>9</v>
      </c>
      <c r="I8" s="149"/>
      <c r="J8" s="15"/>
      <c r="K8" s="149"/>
      <c r="L8" s="149"/>
      <c r="M8" s="149"/>
      <c r="N8" s="149"/>
      <c r="O8" s="149"/>
      <c r="P8" s="149"/>
      <c r="Q8" s="149"/>
      <c r="R8" s="149"/>
      <c r="S8" s="15" t="s">
        <v>9</v>
      </c>
    </row>
    <row r="9" spans="1:19" ht="19.5" customHeight="1">
      <c r="A9" s="149"/>
      <c r="B9" s="149"/>
      <c r="C9" s="149"/>
      <c r="D9" s="69" t="s">
        <v>72</v>
      </c>
      <c r="E9" s="70" t="s">
        <v>11</v>
      </c>
      <c r="F9" s="52" t="str">
        <f>'Общая информация'!$F$10</f>
        <v>2024</v>
      </c>
      <c r="G9" s="52" t="str">
        <f>'Общая информация'!$F$10</f>
        <v>2024</v>
      </c>
      <c r="H9" s="52" t="str">
        <f>'Общая информация'!$F$10</f>
        <v>2024</v>
      </c>
      <c r="I9" s="71" t="s">
        <v>99</v>
      </c>
      <c r="J9" s="72"/>
      <c r="K9" s="25"/>
      <c r="L9" s="73" t="s">
        <v>100</v>
      </c>
      <c r="M9" s="149"/>
      <c r="N9" s="149"/>
      <c r="O9" s="149"/>
      <c r="P9" s="149"/>
      <c r="Q9" s="149"/>
      <c r="R9" s="149"/>
      <c r="S9" s="52" t="s">
        <v>85</v>
      </c>
    </row>
    <row r="10" spans="1:19" ht="29.25" customHeight="1">
      <c r="A10" s="8"/>
      <c r="B10" s="8"/>
      <c r="C10" s="8"/>
      <c r="D10" s="74" t="s">
        <v>72</v>
      </c>
      <c r="E10" s="70" t="s">
        <v>11</v>
      </c>
      <c r="F10" s="52" t="s">
        <v>94</v>
      </c>
      <c r="G10" s="52" t="s">
        <v>95</v>
      </c>
      <c r="H10" s="52" t="s">
        <v>96</v>
      </c>
      <c r="I10" s="76" t="s">
        <v>99</v>
      </c>
      <c r="J10" s="77"/>
      <c r="K10" s="25"/>
      <c r="L10" s="73" t="s">
        <v>9</v>
      </c>
      <c r="M10" s="8"/>
      <c r="N10" s="8"/>
      <c r="O10" s="8"/>
      <c r="P10" s="8"/>
      <c r="Q10" s="8"/>
      <c r="R10" s="8"/>
      <c r="S10" s="52" t="s">
        <v>85</v>
      </c>
    </row>
    <row r="11" spans="1:19" ht="17.25" customHeight="1">
      <c r="A11" s="16" t="s">
        <v>291</v>
      </c>
      <c r="B11" s="8"/>
      <c r="C11" s="15" t="s">
        <v>9</v>
      </c>
      <c r="D11" s="78">
        <v>1</v>
      </c>
      <c r="E11" s="41" t="s">
        <v>291</v>
      </c>
      <c r="F11" s="79">
        <f>SUM(F12:F16)</f>
        <v>989.096</v>
      </c>
      <c r="G11" s="79">
        <f>SUM(G12:G16)</f>
        <v>2505.62</v>
      </c>
      <c r="H11" s="79">
        <f>SUM(H12:H16)</f>
        <v>0</v>
      </c>
      <c r="I11" s="80"/>
      <c r="J11" s="44"/>
      <c r="K11" s="8"/>
      <c r="L11" s="8"/>
      <c r="M11" s="8"/>
      <c r="N11" s="12" t="b">
        <v>1</v>
      </c>
      <c r="O11" s="8"/>
      <c r="P11" s="8"/>
      <c r="Q11" s="8"/>
      <c r="R11" s="8"/>
      <c r="S11" s="43"/>
    </row>
    <row r="12" spans="1:19" ht="17.25" customHeight="1">
      <c r="A12" s="16" t="s">
        <v>292</v>
      </c>
      <c r="B12" s="27"/>
      <c r="C12" s="15" t="s">
        <v>9</v>
      </c>
      <c r="D12" s="78" t="s">
        <v>104</v>
      </c>
      <c r="E12" s="81" t="s">
        <v>292</v>
      </c>
      <c r="F12" s="79">
        <f>'ВО - Текремонт'!G12</f>
        <v>0</v>
      </c>
      <c r="G12" s="79">
        <f>'ВО - Текремонт'!H12</f>
        <v>0</v>
      </c>
      <c r="H12" s="79">
        <f>'ВО - Текремонт'!J12</f>
        <v>0</v>
      </c>
      <c r="I12" s="80"/>
      <c r="J12" s="44"/>
      <c r="K12" s="27"/>
      <c r="L12" s="27"/>
      <c r="M12" s="27"/>
      <c r="N12" s="12" t="b">
        <v>1</v>
      </c>
      <c r="O12" s="27"/>
      <c r="P12" s="27"/>
      <c r="Q12" s="27"/>
      <c r="R12" s="27"/>
      <c r="S12" s="43"/>
    </row>
    <row r="13" spans="1:19" ht="17.25" customHeight="1">
      <c r="A13" s="16" t="s">
        <v>293</v>
      </c>
      <c r="B13" s="27"/>
      <c r="C13" s="15" t="s">
        <v>9</v>
      </c>
      <c r="D13" s="78" t="s">
        <v>106</v>
      </c>
      <c r="E13" s="81" t="s">
        <v>293</v>
      </c>
      <c r="F13" s="79">
        <f>'ВО - Капремонт'!G12</f>
        <v>316.55599999999998</v>
      </c>
      <c r="G13" s="79">
        <f>'ВО - Капремонт'!H12</f>
        <v>51</v>
      </c>
      <c r="H13" s="79">
        <f>'ВО - Капремонт'!J12</f>
        <v>0</v>
      </c>
      <c r="I13" s="80"/>
      <c r="J13" s="44"/>
      <c r="K13" s="27"/>
      <c r="L13" s="27"/>
      <c r="M13" s="27"/>
      <c r="N13" s="12" t="b">
        <v>1</v>
      </c>
      <c r="O13" s="27"/>
      <c r="P13" s="27"/>
      <c r="Q13" s="27"/>
      <c r="R13" s="27"/>
      <c r="S13" s="43"/>
    </row>
    <row r="14" spans="1:19" ht="17.25" customHeight="1">
      <c r="A14" s="16" t="s">
        <v>294</v>
      </c>
      <c r="B14" s="27"/>
      <c r="C14" s="15" t="s">
        <v>9</v>
      </c>
      <c r="D14" s="78" t="s">
        <v>295</v>
      </c>
      <c r="E14" s="81" t="s">
        <v>294</v>
      </c>
      <c r="F14" s="79">
        <f>'ВО - Энергосбережение'!G12</f>
        <v>672.54</v>
      </c>
      <c r="G14" s="79">
        <f>'ВО - Энергосбережение'!H12</f>
        <v>2454.62</v>
      </c>
      <c r="H14" s="79">
        <f>'ВО - Энергосбережение'!J12</f>
        <v>0</v>
      </c>
      <c r="I14" s="80"/>
      <c r="J14" s="44"/>
      <c r="K14" s="27"/>
      <c r="L14" s="27"/>
      <c r="M14" s="27"/>
      <c r="N14" s="12" t="b">
        <v>1</v>
      </c>
      <c r="O14" s="27"/>
      <c r="P14" s="27"/>
      <c r="Q14" s="27"/>
      <c r="R14" s="27"/>
      <c r="S14" s="43"/>
    </row>
    <row r="15" spans="1:19" ht="17.25" customHeight="1">
      <c r="A15" s="16" t="s">
        <v>296</v>
      </c>
      <c r="B15" s="27"/>
      <c r="C15" s="15" t="s">
        <v>9</v>
      </c>
      <c r="D15" s="78" t="s">
        <v>297</v>
      </c>
      <c r="E15" s="81" t="s">
        <v>296</v>
      </c>
      <c r="F15" s="79">
        <f>'ВО - Абонент'!G12</f>
        <v>0</v>
      </c>
      <c r="G15" s="79">
        <f>'ВО - Абонент'!H12</f>
        <v>0</v>
      </c>
      <c r="H15" s="79">
        <f>'ВО - Абонент'!J12</f>
        <v>0</v>
      </c>
      <c r="I15" s="80"/>
      <c r="J15" s="44"/>
      <c r="K15" s="27"/>
      <c r="L15" s="27"/>
      <c r="M15" s="27"/>
      <c r="N15" s="12" t="b">
        <v>1</v>
      </c>
      <c r="O15" s="27"/>
      <c r="P15" s="27"/>
      <c r="Q15" s="27"/>
      <c r="R15" s="27"/>
      <c r="S15" s="43"/>
    </row>
    <row r="16" spans="1:19" ht="17.25" customHeight="1">
      <c r="A16" s="16" t="s">
        <v>235</v>
      </c>
      <c r="B16" s="27"/>
      <c r="C16" s="15" t="s">
        <v>9</v>
      </c>
      <c r="D16" s="78" t="s">
        <v>298</v>
      </c>
      <c r="E16" s="81" t="s">
        <v>235</v>
      </c>
      <c r="F16" s="79">
        <f>'ВО - АВР'!G12</f>
        <v>0</v>
      </c>
      <c r="G16" s="79">
        <f>'ВО - АВР'!H12</f>
        <v>0</v>
      </c>
      <c r="H16" s="79">
        <f>'ВО - АВР'!J12</f>
        <v>0</v>
      </c>
      <c r="I16" s="80"/>
      <c r="J16" s="44"/>
      <c r="K16" s="27"/>
      <c r="L16" s="27"/>
      <c r="M16" s="27"/>
      <c r="N16" s="12" t="b">
        <v>1</v>
      </c>
      <c r="O16" s="27"/>
      <c r="P16" s="27"/>
      <c r="Q16" s="27"/>
      <c r="R16" s="27"/>
      <c r="S16" s="43"/>
    </row>
    <row r="17" spans="1:19" ht="26.25" customHeight="1">
      <c r="A17" s="16" t="s">
        <v>299</v>
      </c>
      <c r="B17" s="27"/>
      <c r="C17" s="15" t="s">
        <v>9</v>
      </c>
      <c r="D17" s="78">
        <v>2</v>
      </c>
      <c r="E17" s="41" t="s">
        <v>299</v>
      </c>
      <c r="F17" s="43"/>
      <c r="G17" s="43"/>
      <c r="H17" s="82"/>
      <c r="I17" s="80"/>
      <c r="J17" s="44"/>
      <c r="K17" s="27"/>
      <c r="L17" s="27"/>
      <c r="M17" s="27"/>
      <c r="N17" s="12" t="b">
        <v>1</v>
      </c>
      <c r="O17" s="27"/>
      <c r="P17" s="27"/>
      <c r="Q17" s="27"/>
      <c r="R17" s="27"/>
      <c r="S17" s="43"/>
    </row>
    <row r="18" spans="1:19" ht="17.25" customHeight="1">
      <c r="A18" s="16" t="s">
        <v>300</v>
      </c>
      <c r="B18" s="27"/>
      <c r="C18" s="15" t="s">
        <v>9</v>
      </c>
      <c r="D18" s="78">
        <v>3</v>
      </c>
      <c r="E18" s="41" t="s">
        <v>300</v>
      </c>
      <c r="F18" s="43"/>
      <c r="G18" s="43"/>
      <c r="H18" s="82"/>
      <c r="I18" s="80"/>
      <c r="J18" s="44"/>
      <c r="K18" s="27"/>
      <c r="L18" s="27"/>
      <c r="M18" s="27"/>
      <c r="N18" s="12" t="b">
        <v>1</v>
      </c>
      <c r="O18" s="27"/>
      <c r="P18" s="27"/>
      <c r="Q18" s="27"/>
      <c r="R18" s="27"/>
      <c r="S18" s="43"/>
    </row>
    <row r="19" spans="1:19" ht="0" hidden="1" customHeight="1">
      <c r="A19" s="16" t="s">
        <v>183</v>
      </c>
      <c r="B19" s="8"/>
      <c r="C19" s="15" t="s">
        <v>9</v>
      </c>
      <c r="D19" s="78"/>
      <c r="E19" s="41" t="s">
        <v>183</v>
      </c>
      <c r="F19" s="67" t="str">
        <f>IFERROR(INDEX('Список МО'!$G$8:$G$10,MATCH("1",'Список МО'!$E$8:$E$10,0),),"")</f>
        <v>Муниципальный округ город Горячий Ключ</v>
      </c>
      <c r="G19" s="108" t="str">
        <f>IFERROR(INDEX('Список МО'!$G$8:$G$10,MATCH("1",'Список МО'!$E$8:$E$10,0),),"")</f>
        <v>Муниципальный округ город Горячий Ключ</v>
      </c>
      <c r="H19" s="108" t="str">
        <f>IFERROR(INDEX('Список МО'!$G$8:$G$10,MATCH("1",'Список МО'!$E$8:$E$10,0),),"")</f>
        <v>Муниципальный округ город Горячий Ключ</v>
      </c>
      <c r="I19" s="80"/>
      <c r="J19" s="29"/>
      <c r="K19" s="8"/>
      <c r="L19" s="8"/>
      <c r="M19" s="8"/>
      <c r="N19" s="12" t="b">
        <v>1</v>
      </c>
      <c r="O19" s="8"/>
      <c r="P19" s="8"/>
      <c r="Q19" s="8"/>
      <c r="R19" s="8"/>
      <c r="S19" s="30"/>
    </row>
    <row r="20" spans="1:19" ht="21" customHeight="1">
      <c r="A20" s="149"/>
      <c r="B20" s="149"/>
      <c r="C20" s="149"/>
      <c r="D20" t="s">
        <v>9</v>
      </c>
      <c r="E20" s="149"/>
      <c r="F20" s="149"/>
      <c r="G20" s="8"/>
      <c r="H20" s="27"/>
      <c r="I20" s="149"/>
      <c r="J20" s="57"/>
      <c r="K20" s="149"/>
      <c r="L20" s="149"/>
      <c r="M20" s="149"/>
      <c r="N20" s="149"/>
      <c r="O20" s="149"/>
      <c r="P20" s="149"/>
      <c r="Q20" s="149"/>
      <c r="R20" s="149"/>
      <c r="S20" s="61"/>
    </row>
    <row r="21" spans="1:19" ht="18" customHeight="1">
      <c r="A21" s="149"/>
      <c r="B21" s="149"/>
      <c r="C21" s="149"/>
      <c r="D21" t="s">
        <v>9</v>
      </c>
      <c r="E21" s="149"/>
      <c r="F21" s="149"/>
      <c r="G21" s="8"/>
      <c r="H21" s="27"/>
      <c r="I21" s="149"/>
      <c r="J21" s="57"/>
      <c r="K21" s="149"/>
      <c r="L21" s="149"/>
      <c r="M21" s="149"/>
      <c r="N21" s="149"/>
      <c r="O21" s="149"/>
      <c r="P21" s="149"/>
      <c r="Q21" s="149"/>
      <c r="R21" s="149"/>
      <c r="S21" s="61"/>
    </row>
    <row r="22" spans="1:19" ht="18" customHeight="1">
      <c r="A22" s="149"/>
      <c r="B22" s="149"/>
      <c r="C22" s="149"/>
      <c r="D22" t="s">
        <v>9</v>
      </c>
      <c r="E22" s="149"/>
      <c r="F22" s="149"/>
      <c r="G22" s="8"/>
      <c r="H22" s="27"/>
      <c r="I22" s="149"/>
      <c r="J22" s="57"/>
      <c r="K22" s="149"/>
      <c r="L22" s="149"/>
      <c r="M22" s="149"/>
      <c r="N22" s="149"/>
      <c r="O22" s="149"/>
      <c r="P22" s="149"/>
      <c r="Q22" s="149"/>
      <c r="R22" s="149"/>
      <c r="S22" s="61"/>
    </row>
    <row r="23" spans="1:19" ht="15" customHeight="1">
      <c r="A23" s="149"/>
      <c r="B23" s="149"/>
      <c r="C23" s="149"/>
      <c r="D23" s="149"/>
      <c r="E23" s="149"/>
      <c r="F23" s="149"/>
      <c r="G23" s="8"/>
      <c r="H23" s="27"/>
      <c r="I23" s="149"/>
      <c r="J23" s="57"/>
      <c r="K23" s="149"/>
      <c r="L23" s="149"/>
      <c r="M23" s="149"/>
      <c r="N23" s="149"/>
      <c r="O23" s="149"/>
      <c r="P23" s="149"/>
      <c r="Q23" s="149"/>
      <c r="R23" s="149"/>
      <c r="S23" s="61"/>
    </row>
    <row r="24" spans="1:19" ht="15" hidden="1" customHeight="1">
      <c r="A24" s="149"/>
      <c r="B24" s="149"/>
      <c r="C24" s="149"/>
      <c r="D24" s="149"/>
      <c r="E24" s="149"/>
      <c r="F24" s="12" t="b">
        <v>1</v>
      </c>
      <c r="G24" s="12" t="b">
        <v>1</v>
      </c>
      <c r="H24" s="12" t="b">
        <f>'ВС - Баланс'!L50</f>
        <v>0</v>
      </c>
      <c r="I24" s="12" t="b">
        <f>H24</f>
        <v>0</v>
      </c>
      <c r="J24" s="40"/>
      <c r="K24" s="149"/>
      <c r="L24" s="149"/>
      <c r="M24" s="149"/>
      <c r="N24" s="149"/>
      <c r="O24" s="149"/>
      <c r="P24" s="149"/>
      <c r="Q24" s="149"/>
      <c r="R24" s="149"/>
      <c r="S24" s="12" t="b">
        <v>1</v>
      </c>
    </row>
    <row r="25" spans="1:19" ht="15" customHeight="1">
      <c r="A25" s="149"/>
      <c r="B25" s="149"/>
      <c r="C25" s="149"/>
      <c r="D25" s="149"/>
      <c r="E25" s="149"/>
      <c r="F25" s="149"/>
      <c r="G25" s="8"/>
      <c r="H25" s="27"/>
      <c r="I25" s="149"/>
      <c r="J25" s="57"/>
      <c r="K25" s="149"/>
      <c r="L25" s="149"/>
      <c r="M25" s="149"/>
      <c r="N25" s="149"/>
      <c r="O25" s="149"/>
      <c r="P25" s="149"/>
      <c r="Q25" s="149"/>
      <c r="R25" s="149"/>
      <c r="S25" s="61"/>
    </row>
    <row r="26" spans="1:19" ht="15" customHeight="1">
      <c r="A26" s="149"/>
      <c r="B26" s="149"/>
      <c r="C26" s="149"/>
      <c r="D26" s="149"/>
      <c r="E26" s="149"/>
      <c r="F26" s="149"/>
      <c r="G26" s="8"/>
      <c r="H26" s="27"/>
      <c r="I26" s="149"/>
      <c r="J26" s="57"/>
      <c r="K26" s="149"/>
      <c r="L26" s="149"/>
      <c r="M26" s="149"/>
      <c r="N26" s="149"/>
      <c r="O26" s="149"/>
      <c r="P26" s="149"/>
      <c r="Q26" s="149"/>
      <c r="R26" s="149"/>
      <c r="S26" s="61"/>
    </row>
    <row r="27" spans="1:19" ht="15" customHeight="1">
      <c r="A27" s="149"/>
      <c r="B27" s="149"/>
      <c r="C27" s="149"/>
      <c r="D27" s="149"/>
      <c r="E27" s="149"/>
      <c r="F27" s="149"/>
      <c r="G27" s="8"/>
      <c r="H27" s="27"/>
      <c r="I27" s="149"/>
      <c r="J27" s="57"/>
      <c r="K27" s="149"/>
      <c r="L27" s="149"/>
      <c r="M27" s="149"/>
      <c r="N27" s="149"/>
      <c r="O27" s="149"/>
      <c r="P27" s="149"/>
      <c r="Q27" s="149"/>
      <c r="R27" s="149"/>
      <c r="S27" s="61"/>
    </row>
    <row r="28" spans="1:19" ht="15" customHeight="1">
      <c r="A28" s="149"/>
      <c r="B28" s="149"/>
      <c r="C28" s="149"/>
      <c r="D28" s="149"/>
      <c r="E28" s="149"/>
      <c r="F28" s="149"/>
      <c r="G28" s="8"/>
      <c r="H28" s="27"/>
      <c r="I28" s="149"/>
      <c r="J28" s="57"/>
      <c r="K28" s="149"/>
      <c r="L28" s="149"/>
      <c r="M28" s="149"/>
      <c r="N28" s="149"/>
      <c r="O28" s="149"/>
      <c r="P28" s="149"/>
      <c r="Q28" s="149"/>
      <c r="R28" s="149"/>
      <c r="S28" s="61"/>
    </row>
    <row r="29" spans="1:19" ht="15" customHeight="1">
      <c r="A29" s="149"/>
      <c r="B29" s="149"/>
      <c r="C29" s="149"/>
      <c r="D29" s="149"/>
      <c r="E29" s="149"/>
      <c r="F29" s="149"/>
      <c r="G29" s="8"/>
      <c r="H29" s="27"/>
      <c r="I29" s="149"/>
      <c r="J29" s="57"/>
      <c r="K29" s="149"/>
      <c r="L29" s="149"/>
      <c r="M29" s="149"/>
      <c r="N29" s="149"/>
      <c r="O29" s="149"/>
      <c r="P29" s="149"/>
      <c r="Q29" s="149"/>
      <c r="R29" s="149"/>
      <c r="S29" s="61"/>
    </row>
    <row r="30" spans="1:19" ht="15" customHeight="1">
      <c r="A30" s="149"/>
      <c r="B30" s="149"/>
      <c r="C30" s="149"/>
      <c r="D30" s="149"/>
      <c r="E30" s="149"/>
      <c r="F30" s="149"/>
      <c r="G30" s="8"/>
      <c r="H30" s="27"/>
      <c r="I30" s="149"/>
      <c r="J30" s="57"/>
      <c r="K30" s="149"/>
      <c r="L30" s="149"/>
      <c r="M30" s="149"/>
      <c r="N30" s="149"/>
      <c r="O30" s="149"/>
      <c r="P30" s="149"/>
      <c r="Q30" s="149"/>
      <c r="R30" s="149"/>
      <c r="S30" s="61"/>
    </row>
    <row r="31" spans="1:19" ht="14.25" hidden="1" customHeight="1">
      <c r="A31" s="16" t="s">
        <v>9</v>
      </c>
      <c r="B31" s="149"/>
      <c r="C31" s="15" t="s">
        <v>9</v>
      </c>
      <c r="D31" s="78"/>
      <c r="E31" s="41"/>
      <c r="F31" s="43"/>
      <c r="G31" s="43"/>
      <c r="H31" s="82"/>
      <c r="I31" s="80"/>
      <c r="J31" s="44"/>
      <c r="K31" s="149"/>
      <c r="L31" s="149"/>
      <c r="M31" s="149"/>
      <c r="N31" s="12" t="b">
        <v>1</v>
      </c>
      <c r="O31" s="149"/>
      <c r="P31" s="149"/>
      <c r="Q31" s="149"/>
      <c r="R31" s="149"/>
      <c r="S31" s="43"/>
    </row>
    <row r="32" spans="1:19" ht="15.75" hidden="1" customHeight="1">
      <c r="A32" s="149"/>
      <c r="B32" s="149"/>
      <c r="C32" s="149"/>
      <c r="D32" s="149"/>
      <c r="E32" s="45" t="s">
        <v>9</v>
      </c>
      <c r="F32" s="46"/>
      <c r="G32" s="46"/>
      <c r="H32" s="46"/>
      <c r="I32" s="149"/>
      <c r="J32" s="47"/>
      <c r="K32" s="149"/>
      <c r="L32" s="149"/>
      <c r="M32" s="149"/>
      <c r="N32" s="149"/>
      <c r="O32" s="149"/>
      <c r="P32" s="149"/>
      <c r="Q32" s="149"/>
      <c r="R32" s="149"/>
      <c r="S32" s="46"/>
    </row>
  </sheetData>
  <sheetProtection insertRows="0" deleteColumns="0" deleteRows="0" sort="0" autoFilter="0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56"/>
  <sheetViews>
    <sheetView showGridLines="0" workbookViewId="0">
      <pane xSplit="8" ySplit="10" topLeftCell="I11" activePane="bottomRight" state="frozen"/>
      <selection pane="topRight" activeCell="I1" sqref="I1"/>
      <selection pane="bottomLeft" activeCell="A11" sqref="A11"/>
      <selection pane="bottomRight"/>
    </sheetView>
  </sheetViews>
  <sheetFormatPr defaultRowHeight="15" customHeight="1"/>
  <cols>
    <col min="1" max="1" width="12.28515625" hidden="1" customWidth="1"/>
    <col min="2" max="3" width="10.28515625" hidden="1"/>
    <col min="4" max="4" width="12.28515625" hidden="1" customWidth="1"/>
    <col min="5" max="5" width="4.28515625" customWidth="1"/>
    <col min="6" max="6" width="7.28515625" customWidth="1"/>
    <col min="7" max="7" width="68.5703125" customWidth="1"/>
    <col min="8" max="8" width="12.7109375" customWidth="1"/>
    <col min="9" max="10" width="16.7109375" customWidth="1"/>
    <col min="11" max="11" width="16.7109375" hidden="1" customWidth="1"/>
    <col min="12" max="12" width="21.42578125" hidden="1" customWidth="1"/>
    <col min="13" max="14" width="0" hidden="1" customWidth="1"/>
    <col min="15" max="15" width="15" customWidth="1"/>
    <col min="17" max="17" width="10.28515625" hidden="1"/>
    <col min="22" max="22" width="16.7109375" hidden="1" customWidth="1"/>
  </cols>
  <sheetData>
    <row r="1" spans="1:22" ht="15" hidden="1" customHeight="1">
      <c r="A1" s="149" t="s">
        <v>7</v>
      </c>
      <c r="B1" s="149"/>
      <c r="C1" s="149"/>
      <c r="D1" s="149"/>
      <c r="E1" s="149"/>
      <c r="F1" s="149"/>
      <c r="G1" s="149"/>
      <c r="H1" s="149"/>
      <c r="I1" s="149"/>
      <c r="J1" s="8"/>
      <c r="K1" s="27"/>
      <c r="L1" s="149"/>
      <c r="M1" s="57"/>
      <c r="N1" s="149"/>
      <c r="O1" s="149"/>
      <c r="P1" s="149"/>
      <c r="Q1" s="149"/>
      <c r="R1" s="149"/>
      <c r="S1" s="149"/>
      <c r="T1" s="149"/>
      <c r="U1" s="149"/>
      <c r="V1" s="61"/>
    </row>
    <row r="2" spans="1:22" ht="15.75" hidden="1" customHeight="1">
      <c r="A2" s="149"/>
      <c r="B2" s="149"/>
      <c r="C2" s="149"/>
      <c r="D2" s="149"/>
      <c r="E2" s="149"/>
      <c r="F2" s="149"/>
      <c r="G2" s="68"/>
      <c r="H2" s="149"/>
      <c r="I2" s="9" t="s">
        <v>93</v>
      </c>
      <c r="J2" s="9" t="s">
        <v>93</v>
      </c>
      <c r="K2" s="9" t="s">
        <v>93</v>
      </c>
      <c r="L2" s="149"/>
      <c r="N2" s="149"/>
      <c r="O2" s="149"/>
      <c r="P2" s="149"/>
      <c r="Q2" s="149"/>
      <c r="R2" s="149"/>
      <c r="S2" s="149"/>
      <c r="T2" s="149"/>
      <c r="U2" s="149"/>
      <c r="V2" s="10" t="s">
        <v>8</v>
      </c>
    </row>
    <row r="3" spans="1:22" ht="15.75" hidden="1" customHeight="1">
      <c r="A3" s="8"/>
      <c r="B3" s="8"/>
      <c r="C3" s="8"/>
      <c r="D3" s="8"/>
      <c r="E3" s="8"/>
      <c r="F3" s="8"/>
      <c r="G3" s="68"/>
      <c r="H3" s="8"/>
      <c r="I3" s="9" t="s">
        <v>94</v>
      </c>
      <c r="J3" s="9" t="s">
        <v>95</v>
      </c>
      <c r="K3" s="9" t="s">
        <v>96</v>
      </c>
      <c r="L3" s="149"/>
      <c r="N3" s="8"/>
      <c r="O3" s="8"/>
      <c r="P3" s="8"/>
      <c r="Q3" s="8"/>
      <c r="R3" s="8"/>
      <c r="S3" s="8"/>
      <c r="T3" s="8"/>
      <c r="U3" s="8"/>
      <c r="V3" s="10" t="s">
        <v>8</v>
      </c>
    </row>
    <row r="4" spans="1:22" ht="15" hidden="1" customHeight="1">
      <c r="A4" s="149"/>
      <c r="B4" s="149"/>
      <c r="C4" s="149"/>
      <c r="D4" s="149"/>
      <c r="E4" s="149"/>
      <c r="F4" s="149"/>
      <c r="G4" s="149"/>
      <c r="H4" s="149"/>
      <c r="I4" s="149"/>
      <c r="J4" s="8"/>
      <c r="K4" s="27"/>
      <c r="L4" s="149"/>
      <c r="M4" s="57"/>
      <c r="N4" s="149"/>
      <c r="O4" s="149"/>
      <c r="P4" s="149"/>
      <c r="Q4" s="149"/>
      <c r="R4" s="149"/>
      <c r="S4" s="149"/>
      <c r="T4" s="149"/>
      <c r="U4" s="149"/>
      <c r="V4" s="61"/>
    </row>
    <row r="5" spans="1:22" ht="15" customHeight="1">
      <c r="A5" s="149"/>
      <c r="B5" s="149"/>
      <c r="C5" s="149"/>
      <c r="D5" s="149"/>
      <c r="E5" s="149"/>
      <c r="F5" s="149"/>
      <c r="G5" s="149"/>
      <c r="H5" s="149"/>
      <c r="I5" s="149"/>
      <c r="J5" s="8"/>
      <c r="K5" s="27"/>
      <c r="L5" s="149"/>
      <c r="M5" s="57"/>
      <c r="N5" s="149"/>
      <c r="O5" s="149"/>
      <c r="P5" s="11" t="s">
        <v>9</v>
      </c>
      <c r="Q5" s="12" t="b">
        <f>'Общая информация'!F29="да"</f>
        <v>0</v>
      </c>
      <c r="R5" s="149"/>
      <c r="S5" s="149"/>
      <c r="T5" s="149"/>
      <c r="U5" s="149"/>
      <c r="V5" s="61"/>
    </row>
    <row r="6" spans="1:22" ht="12.75" customHeight="1">
      <c r="A6" s="149"/>
      <c r="B6" s="149"/>
      <c r="C6" s="149"/>
      <c r="D6" s="149"/>
      <c r="E6" s="149"/>
      <c r="F6" s="2" t="s">
        <v>402</v>
      </c>
      <c r="G6" s="2"/>
      <c r="H6" s="149"/>
      <c r="I6" s="149"/>
      <c r="J6" s="8"/>
      <c r="K6" s="27"/>
      <c r="L6" s="149"/>
      <c r="M6" s="57"/>
      <c r="N6" s="149"/>
      <c r="O6" s="149"/>
      <c r="P6" s="149"/>
      <c r="Q6" s="149"/>
      <c r="R6" s="149"/>
      <c r="S6" s="149"/>
      <c r="T6" s="149"/>
      <c r="U6" s="149"/>
      <c r="V6" s="61"/>
    </row>
    <row r="7" spans="1:22" ht="20.25" customHeight="1">
      <c r="A7" s="149"/>
      <c r="B7" s="149"/>
      <c r="C7" s="149"/>
      <c r="D7" s="149"/>
      <c r="E7" s="149"/>
      <c r="F7" s="13" t="str">
        <f>objectName</f>
        <v>МУП г. Горячий Ключ "Водоканал" ИНН: 2305028371, КПП: 230501001</v>
      </c>
      <c r="G7" s="149"/>
      <c r="H7" s="149"/>
      <c r="I7" s="149"/>
      <c r="J7" s="8"/>
      <c r="K7" s="27"/>
      <c r="L7" s="149"/>
      <c r="M7" s="57"/>
      <c r="N7" s="149"/>
      <c r="O7" s="149"/>
      <c r="P7" s="149"/>
      <c r="Q7" s="149"/>
      <c r="R7" s="149"/>
      <c r="S7" s="149"/>
      <c r="T7" s="149"/>
      <c r="U7" s="149"/>
      <c r="V7" s="61"/>
    </row>
    <row r="8" spans="1:22" ht="15" customHeight="1">
      <c r="A8" s="149"/>
      <c r="B8" s="149"/>
      <c r="C8" s="149"/>
      <c r="D8" s="149"/>
      <c r="E8" s="149"/>
      <c r="F8" s="14"/>
      <c r="G8" s="14"/>
      <c r="H8" s="149"/>
      <c r="I8" s="15" t="s">
        <v>9</v>
      </c>
      <c r="J8" s="15" t="s">
        <v>9</v>
      </c>
      <c r="K8" s="15" t="s">
        <v>9</v>
      </c>
      <c r="L8" s="149"/>
      <c r="M8" s="15"/>
      <c r="N8" s="149"/>
      <c r="O8" s="149"/>
      <c r="P8" s="149"/>
      <c r="Q8" s="149"/>
      <c r="R8" s="149"/>
      <c r="S8" s="149"/>
      <c r="T8" s="149"/>
      <c r="U8" s="149"/>
      <c r="V8" s="15" t="s">
        <v>9</v>
      </c>
    </row>
    <row r="9" spans="1:22" ht="29.25" customHeight="1">
      <c r="A9" s="149"/>
      <c r="B9" s="149"/>
      <c r="C9" s="149"/>
      <c r="D9" s="149"/>
      <c r="E9" s="149"/>
      <c r="F9" s="69" t="s">
        <v>72</v>
      </c>
      <c r="G9" s="70" t="s">
        <v>11</v>
      </c>
      <c r="H9" s="152" t="s">
        <v>98</v>
      </c>
      <c r="I9" s="52" t="str">
        <f>'Общая информация'!$F$10</f>
        <v>2024</v>
      </c>
      <c r="J9" s="52" t="str">
        <f>'Общая информация'!$F$10</f>
        <v>2024</v>
      </c>
      <c r="K9" s="52" t="str">
        <f>'Общая информация'!$F$10</f>
        <v>2024</v>
      </c>
      <c r="L9" s="71" t="s">
        <v>99</v>
      </c>
      <c r="M9" s="72"/>
      <c r="N9" s="25"/>
      <c r="O9" s="73" t="s">
        <v>100</v>
      </c>
      <c r="P9" s="149"/>
      <c r="Q9" s="149"/>
      <c r="R9" s="149"/>
      <c r="S9" s="149"/>
      <c r="T9" s="149"/>
      <c r="U9" s="149"/>
      <c r="V9" s="52" t="s">
        <v>85</v>
      </c>
    </row>
    <row r="10" spans="1:22" ht="29.25" customHeight="1">
      <c r="A10" s="8"/>
      <c r="B10" s="8"/>
      <c r="C10" s="8"/>
      <c r="D10" s="8"/>
      <c r="E10" s="8"/>
      <c r="F10" s="74" t="s">
        <v>72</v>
      </c>
      <c r="G10" s="70" t="s">
        <v>11</v>
      </c>
      <c r="H10" s="75" t="s">
        <v>98</v>
      </c>
      <c r="I10" s="52" t="s">
        <v>94</v>
      </c>
      <c r="J10" s="52" t="s">
        <v>95</v>
      </c>
      <c r="K10" s="52" t="s">
        <v>96</v>
      </c>
      <c r="L10" s="76" t="s">
        <v>99</v>
      </c>
      <c r="M10" s="77"/>
      <c r="N10" s="25"/>
      <c r="O10" s="73" t="s">
        <v>9</v>
      </c>
      <c r="P10" s="8"/>
      <c r="Q10" s="8"/>
      <c r="R10" s="8"/>
      <c r="S10" s="8"/>
      <c r="T10" s="8"/>
      <c r="U10" s="8"/>
      <c r="V10" s="52" t="s">
        <v>85</v>
      </c>
    </row>
    <row r="11" spans="1:22" ht="17.25" customHeight="1">
      <c r="A11" s="16" t="s">
        <v>403</v>
      </c>
      <c r="B11" s="157" t="s">
        <v>9</v>
      </c>
      <c r="C11" s="157" t="s">
        <v>9</v>
      </c>
      <c r="D11" s="8"/>
      <c r="E11" s="15" t="s">
        <v>9</v>
      </c>
      <c r="F11" s="78">
        <v>1</v>
      </c>
      <c r="G11" s="41" t="s">
        <v>403</v>
      </c>
      <c r="H11" s="152" t="s">
        <v>102</v>
      </c>
      <c r="I11" s="79">
        <f>I12+I13</f>
        <v>0</v>
      </c>
      <c r="J11" s="79">
        <f>J12+J13</f>
        <v>0</v>
      </c>
      <c r="K11" s="79">
        <f>K12+K13</f>
        <v>0</v>
      </c>
      <c r="L11" s="80"/>
      <c r="M11" s="44"/>
      <c r="N11" s="8"/>
      <c r="O11" s="8"/>
      <c r="P11" s="8"/>
      <c r="Q11" s="12" t="b">
        <v>1</v>
      </c>
      <c r="R11" s="8"/>
      <c r="S11" s="8"/>
      <c r="T11" s="8"/>
      <c r="U11" s="8"/>
      <c r="V11" s="43"/>
    </row>
    <row r="12" spans="1:22" ht="17.25" customHeight="1">
      <c r="A12" s="16" t="s">
        <v>404</v>
      </c>
      <c r="B12" s="157" t="s">
        <v>9</v>
      </c>
      <c r="C12" s="157" t="s">
        <v>9</v>
      </c>
      <c r="D12" s="27"/>
      <c r="E12" s="15" t="s">
        <v>9</v>
      </c>
      <c r="F12" s="78" t="s">
        <v>104</v>
      </c>
      <c r="G12" s="81" t="s">
        <v>404</v>
      </c>
      <c r="H12" s="152" t="s">
        <v>102</v>
      </c>
      <c r="I12" s="43"/>
      <c r="J12" s="43"/>
      <c r="K12" s="82"/>
      <c r="L12" s="80"/>
      <c r="M12" s="44"/>
      <c r="N12" s="27"/>
      <c r="O12" s="27"/>
      <c r="P12" s="27"/>
      <c r="Q12" s="12" t="b">
        <v>1</v>
      </c>
      <c r="R12" s="27"/>
      <c r="S12" s="27"/>
      <c r="T12" s="27"/>
      <c r="U12" s="27"/>
      <c r="V12" s="43"/>
    </row>
    <row r="13" spans="1:22" ht="17.25" customHeight="1">
      <c r="A13" s="16" t="s">
        <v>405</v>
      </c>
      <c r="B13" s="83" t="s">
        <v>9</v>
      </c>
      <c r="C13" s="157" t="s">
        <v>9</v>
      </c>
      <c r="D13" s="27"/>
      <c r="E13" s="15" t="s">
        <v>9</v>
      </c>
      <c r="F13" s="78" t="s">
        <v>106</v>
      </c>
      <c r="G13" s="81" t="s">
        <v>405</v>
      </c>
      <c r="H13" s="84" t="s">
        <v>102</v>
      </c>
      <c r="I13" s="79">
        <f>SUM(I14:I15)</f>
        <v>0</v>
      </c>
      <c r="J13" s="79">
        <f>SUM(J14:J15)</f>
        <v>0</v>
      </c>
      <c r="K13" s="79">
        <f>SUM(K14:K15)</f>
        <v>0</v>
      </c>
      <c r="L13" s="80"/>
      <c r="M13" s="44"/>
      <c r="N13" s="27"/>
      <c r="O13" s="27"/>
      <c r="P13" s="27"/>
      <c r="Q13" s="12" t="b">
        <v>1</v>
      </c>
      <c r="R13" s="27"/>
      <c r="S13" s="27"/>
      <c r="T13" s="27"/>
      <c r="U13" s="27"/>
      <c r="V13" s="43"/>
    </row>
    <row r="14" spans="1:22" ht="0" hidden="1" customHeight="1">
      <c r="B14" s="57"/>
      <c r="C14" s="158"/>
      <c r="D14" s="57"/>
      <c r="E14" s="15"/>
      <c r="F14" s="78" t="s">
        <v>406</v>
      </c>
      <c r="G14" s="85"/>
      <c r="H14" s="86"/>
      <c r="I14" s="44"/>
      <c r="J14" s="44"/>
      <c r="K14" s="44"/>
      <c r="L14" s="87"/>
      <c r="M14" s="44"/>
      <c r="N14" s="57"/>
      <c r="O14" s="57"/>
      <c r="P14" s="57"/>
      <c r="Q14" s="40"/>
      <c r="R14" s="57"/>
      <c r="S14" s="57"/>
      <c r="T14" s="57"/>
      <c r="U14" s="57"/>
      <c r="V14" s="44"/>
    </row>
    <row r="15" spans="1:22" ht="15" customHeight="1">
      <c r="A15" s="149"/>
      <c r="B15" s="149"/>
      <c r="C15" s="149"/>
      <c r="D15" s="149"/>
      <c r="E15" s="149"/>
      <c r="F15" s="230" t="s">
        <v>14</v>
      </c>
      <c r="G15" s="231" t="s">
        <v>14</v>
      </c>
      <c r="H15" s="159"/>
      <c r="I15" s="159"/>
      <c r="J15" s="159"/>
      <c r="K15" s="159"/>
      <c r="L15" s="88"/>
      <c r="M15" s="89"/>
      <c r="N15" s="159"/>
      <c r="O15" s="149"/>
      <c r="P15" s="149"/>
      <c r="Q15" s="149"/>
      <c r="R15" s="149"/>
      <c r="S15" s="149"/>
      <c r="T15" s="149"/>
      <c r="U15" s="149"/>
      <c r="V15" s="90"/>
    </row>
    <row r="16" spans="1:22" ht="26.25" customHeight="1">
      <c r="A16" s="16" t="s">
        <v>407</v>
      </c>
      <c r="B16" s="157" t="s">
        <v>9</v>
      </c>
      <c r="C16" s="157" t="s">
        <v>9</v>
      </c>
      <c r="D16" s="8"/>
      <c r="E16" s="15" t="s">
        <v>9</v>
      </c>
      <c r="F16" s="78">
        <v>2</v>
      </c>
      <c r="G16" s="41" t="s">
        <v>407</v>
      </c>
      <c r="H16" s="152" t="s">
        <v>102</v>
      </c>
      <c r="I16" s="43"/>
      <c r="J16" s="43"/>
      <c r="K16" s="82"/>
      <c r="L16" s="80"/>
      <c r="M16" s="44"/>
      <c r="N16" s="8"/>
      <c r="O16" s="8"/>
      <c r="P16" s="8"/>
      <c r="Q16" s="12" t="b">
        <v>1</v>
      </c>
      <c r="R16" s="8"/>
      <c r="S16" s="8"/>
      <c r="T16" s="8"/>
      <c r="U16" s="8"/>
      <c r="V16" s="43"/>
    </row>
    <row r="17" spans="1:22" ht="17.25" customHeight="1">
      <c r="A17" s="16" t="s">
        <v>408</v>
      </c>
      <c r="B17" s="157" t="s">
        <v>9</v>
      </c>
      <c r="C17" s="157" t="s">
        <v>9</v>
      </c>
      <c r="D17" s="27"/>
      <c r="E17" s="15" t="s">
        <v>9</v>
      </c>
      <c r="F17" s="78">
        <v>3</v>
      </c>
      <c r="G17" s="41" t="s">
        <v>408</v>
      </c>
      <c r="H17" s="152" t="s">
        <v>102</v>
      </c>
      <c r="I17" s="79">
        <f>I18+I19</f>
        <v>0</v>
      </c>
      <c r="J17" s="79">
        <f>J18+J19</f>
        <v>0</v>
      </c>
      <c r="K17" s="79">
        <f>K18+K19</f>
        <v>0</v>
      </c>
      <c r="L17" s="80"/>
      <c r="M17" s="44"/>
      <c r="N17" s="27"/>
      <c r="O17" s="27"/>
      <c r="P17" s="27"/>
      <c r="Q17" s="12" t="b">
        <v>1</v>
      </c>
      <c r="R17" s="27"/>
      <c r="S17" s="27"/>
      <c r="T17" s="27"/>
      <c r="U17" s="27"/>
      <c r="V17" s="43"/>
    </row>
    <row r="18" spans="1:22" ht="17.25" customHeight="1">
      <c r="A18" s="16" t="s">
        <v>409</v>
      </c>
      <c r="B18" s="157" t="s">
        <v>9</v>
      </c>
      <c r="C18" s="157" t="s">
        <v>9</v>
      </c>
      <c r="D18" s="27"/>
      <c r="E18" s="15" t="s">
        <v>9</v>
      </c>
      <c r="F18" s="78" t="s">
        <v>353</v>
      </c>
      <c r="G18" s="81" t="s">
        <v>409</v>
      </c>
      <c r="H18" s="152" t="s">
        <v>102</v>
      </c>
      <c r="I18" s="43"/>
      <c r="J18" s="43"/>
      <c r="K18" s="82"/>
      <c r="L18" s="80"/>
      <c r="M18" s="44"/>
      <c r="N18" s="27"/>
      <c r="O18" s="27"/>
      <c r="P18" s="27"/>
      <c r="Q18" s="12" t="b">
        <v>1</v>
      </c>
      <c r="R18" s="27"/>
      <c r="S18" s="27"/>
      <c r="T18" s="27"/>
      <c r="U18" s="27"/>
      <c r="V18" s="43"/>
    </row>
    <row r="19" spans="1:22" ht="17.25" customHeight="1">
      <c r="A19" s="16" t="s">
        <v>410</v>
      </c>
      <c r="B19" s="157" t="s">
        <v>9</v>
      </c>
      <c r="C19" s="157" t="s">
        <v>9</v>
      </c>
      <c r="D19" s="27"/>
      <c r="E19" s="15" t="s">
        <v>9</v>
      </c>
      <c r="F19" s="78" t="s">
        <v>355</v>
      </c>
      <c r="G19" s="81" t="s">
        <v>410</v>
      </c>
      <c r="H19" s="152" t="s">
        <v>102</v>
      </c>
      <c r="I19" s="79">
        <f>I20+I21</f>
        <v>0</v>
      </c>
      <c r="J19" s="79">
        <f>J20+J21</f>
        <v>0</v>
      </c>
      <c r="K19" s="79">
        <f>K20+K21</f>
        <v>0</v>
      </c>
      <c r="L19" s="80"/>
      <c r="M19" s="44"/>
      <c r="N19" s="27"/>
      <c r="O19" s="27"/>
      <c r="P19" s="27"/>
      <c r="Q19" s="12" t="b">
        <v>1</v>
      </c>
      <c r="R19" s="27"/>
      <c r="S19" s="27"/>
      <c r="T19" s="27"/>
      <c r="U19" s="27"/>
      <c r="V19" s="43"/>
    </row>
    <row r="20" spans="1:22" ht="17.25" customHeight="1">
      <c r="A20" s="16" t="s">
        <v>411</v>
      </c>
      <c r="B20" s="157" t="s">
        <v>9</v>
      </c>
      <c r="C20" s="157" t="s">
        <v>9</v>
      </c>
      <c r="D20" s="27"/>
      <c r="E20" s="15" t="s">
        <v>9</v>
      </c>
      <c r="F20" s="78" t="s">
        <v>412</v>
      </c>
      <c r="G20" s="91" t="s">
        <v>411</v>
      </c>
      <c r="H20" s="152" t="s">
        <v>102</v>
      </c>
      <c r="I20" s="43"/>
      <c r="J20" s="43"/>
      <c r="K20" s="82"/>
      <c r="L20" s="80"/>
      <c r="M20" s="44"/>
      <c r="N20" s="27"/>
      <c r="O20" s="27"/>
      <c r="P20" s="27"/>
      <c r="Q20" s="12" t="b">
        <v>1</v>
      </c>
      <c r="R20" s="27"/>
      <c r="S20" s="27"/>
      <c r="T20" s="27"/>
      <c r="U20" s="27"/>
      <c r="V20" s="43"/>
    </row>
    <row r="21" spans="1:22" ht="17.25" customHeight="1">
      <c r="A21" s="16" t="s">
        <v>413</v>
      </c>
      <c r="B21" s="157" t="s">
        <v>9</v>
      </c>
      <c r="C21" s="157" t="s">
        <v>9</v>
      </c>
      <c r="D21" s="27"/>
      <c r="E21" s="15" t="s">
        <v>9</v>
      </c>
      <c r="F21" s="78" t="s">
        <v>414</v>
      </c>
      <c r="G21" s="91" t="s">
        <v>413</v>
      </c>
      <c r="H21" s="152" t="s">
        <v>102</v>
      </c>
      <c r="I21" s="43"/>
      <c r="J21" s="43"/>
      <c r="K21" s="82"/>
      <c r="L21" s="80"/>
      <c r="M21" s="44"/>
      <c r="N21" s="27"/>
      <c r="O21" s="27"/>
      <c r="P21" s="27"/>
      <c r="Q21" s="12" t="b">
        <v>1</v>
      </c>
      <c r="R21" s="27"/>
      <c r="S21" s="27"/>
      <c r="T21" s="27"/>
      <c r="U21" s="27"/>
      <c r="V21" s="43"/>
    </row>
    <row r="22" spans="1:22" ht="17.25" customHeight="1">
      <c r="A22" s="16" t="s">
        <v>415</v>
      </c>
      <c r="B22" s="157" t="s">
        <v>9</v>
      </c>
      <c r="C22" s="157" t="s">
        <v>9</v>
      </c>
      <c r="D22" s="27"/>
      <c r="E22" s="15" t="s">
        <v>9</v>
      </c>
      <c r="F22" s="78" t="s">
        <v>416</v>
      </c>
      <c r="G22" s="81" t="s">
        <v>415</v>
      </c>
      <c r="H22" s="152" t="s">
        <v>102</v>
      </c>
      <c r="I22" s="43"/>
      <c r="J22" s="43"/>
      <c r="K22" s="82"/>
      <c r="L22" s="80"/>
      <c r="M22" s="44"/>
      <c r="N22" s="27"/>
      <c r="O22" s="27"/>
      <c r="P22" s="27"/>
      <c r="Q22" s="12" t="b">
        <v>1</v>
      </c>
      <c r="R22" s="27"/>
      <c r="S22" s="27"/>
      <c r="T22" s="27"/>
      <c r="U22" s="27"/>
      <c r="V22" s="43"/>
    </row>
    <row r="23" spans="1:22" ht="17.25" customHeight="1">
      <c r="A23" s="16" t="s">
        <v>417</v>
      </c>
      <c r="B23" s="157" t="s">
        <v>9</v>
      </c>
      <c r="C23" s="157" t="s">
        <v>9</v>
      </c>
      <c r="D23" s="27"/>
      <c r="E23" s="15" t="s">
        <v>9</v>
      </c>
      <c r="F23" s="78" t="s">
        <v>418</v>
      </c>
      <c r="G23" s="81" t="s">
        <v>417</v>
      </c>
      <c r="H23" s="152" t="s">
        <v>102</v>
      </c>
      <c r="I23" s="43"/>
      <c r="J23" s="43"/>
      <c r="K23" s="82"/>
      <c r="L23" s="80"/>
      <c r="M23" s="44"/>
      <c r="N23" s="27"/>
      <c r="O23" s="27"/>
      <c r="P23" s="27"/>
      <c r="Q23" s="12" t="b">
        <v>1</v>
      </c>
      <c r="R23" s="27"/>
      <c r="S23" s="27"/>
      <c r="T23" s="27"/>
      <c r="U23" s="27"/>
      <c r="V23" s="43"/>
    </row>
    <row r="24" spans="1:22" ht="17.25" customHeight="1">
      <c r="A24" s="16" t="s">
        <v>419</v>
      </c>
      <c r="B24" s="157" t="s">
        <v>9</v>
      </c>
      <c r="C24" s="157" t="s">
        <v>9</v>
      </c>
      <c r="D24" s="27"/>
      <c r="E24" s="15" t="s">
        <v>9</v>
      </c>
      <c r="F24" s="78" t="s">
        <v>420</v>
      </c>
      <c r="G24" s="81" t="s">
        <v>419</v>
      </c>
      <c r="H24" s="152" t="s">
        <v>102</v>
      </c>
      <c r="I24" s="79">
        <f>I25+I29</f>
        <v>0</v>
      </c>
      <c r="J24" s="79">
        <f>J25+J29</f>
        <v>0</v>
      </c>
      <c r="K24" s="79">
        <f>K25+K29</f>
        <v>0</v>
      </c>
      <c r="L24" s="80"/>
      <c r="M24" s="44"/>
      <c r="N24" s="27"/>
      <c r="O24" s="27"/>
      <c r="P24" s="27"/>
      <c r="Q24" s="12" t="b">
        <v>1</v>
      </c>
      <c r="R24" s="27"/>
      <c r="S24" s="27"/>
      <c r="T24" s="27"/>
      <c r="U24" s="27"/>
      <c r="V24" s="43"/>
    </row>
    <row r="25" spans="1:22" ht="17.25" customHeight="1">
      <c r="A25" s="16" t="s">
        <v>421</v>
      </c>
      <c r="B25" s="157" t="s">
        <v>9</v>
      </c>
      <c r="C25" s="157" t="s">
        <v>9</v>
      </c>
      <c r="D25" s="27"/>
      <c r="E25" s="15" t="s">
        <v>9</v>
      </c>
      <c r="F25" s="78" t="s">
        <v>422</v>
      </c>
      <c r="G25" s="91" t="s">
        <v>421</v>
      </c>
      <c r="H25" s="152" t="s">
        <v>102</v>
      </c>
      <c r="I25" s="79">
        <f>SUM(I26:I28)</f>
        <v>0</v>
      </c>
      <c r="J25" s="79">
        <f>SUM(J26:J28)</f>
        <v>0</v>
      </c>
      <c r="K25" s="79">
        <f>SUM(K26:K28)</f>
        <v>0</v>
      </c>
      <c r="L25" s="80"/>
      <c r="M25" s="44"/>
      <c r="N25" s="27"/>
      <c r="O25" s="27"/>
      <c r="P25" s="27"/>
      <c r="Q25" s="12" t="b">
        <v>1</v>
      </c>
      <c r="R25" s="27"/>
      <c r="S25" s="27"/>
      <c r="T25" s="27"/>
      <c r="U25" s="27"/>
      <c r="V25" s="43"/>
    </row>
    <row r="26" spans="1:22" ht="17.25" customHeight="1">
      <c r="A26" s="16" t="s">
        <v>423</v>
      </c>
      <c r="B26" s="157" t="s">
        <v>9</v>
      </c>
      <c r="C26" s="157" t="s">
        <v>9</v>
      </c>
      <c r="D26" s="27"/>
      <c r="E26" s="15" t="s">
        <v>9</v>
      </c>
      <c r="F26" s="78" t="s">
        <v>424</v>
      </c>
      <c r="G26" s="121" t="s">
        <v>423</v>
      </c>
      <c r="H26" s="152" t="s">
        <v>102</v>
      </c>
      <c r="I26" s="43"/>
      <c r="J26" s="43"/>
      <c r="K26" s="82"/>
      <c r="L26" s="80"/>
      <c r="M26" s="44"/>
      <c r="N26" s="27"/>
      <c r="O26" s="27"/>
      <c r="P26" s="27"/>
      <c r="Q26" s="12" t="b">
        <v>1</v>
      </c>
      <c r="R26" s="27"/>
      <c r="S26" s="27"/>
      <c r="T26" s="27"/>
      <c r="U26" s="27"/>
      <c r="V26" s="43"/>
    </row>
    <row r="27" spans="1:22" ht="17.25" customHeight="1">
      <c r="A27" s="16" t="s">
        <v>425</v>
      </c>
      <c r="B27" s="157" t="s">
        <v>9</v>
      </c>
      <c r="C27" s="157" t="s">
        <v>9</v>
      </c>
      <c r="D27" s="27"/>
      <c r="E27" s="15" t="s">
        <v>9</v>
      </c>
      <c r="F27" s="78" t="s">
        <v>426</v>
      </c>
      <c r="G27" s="121" t="s">
        <v>425</v>
      </c>
      <c r="H27" s="152" t="s">
        <v>102</v>
      </c>
      <c r="I27" s="43"/>
      <c r="J27" s="43"/>
      <c r="K27" s="82"/>
      <c r="L27" s="80"/>
      <c r="M27" s="44"/>
      <c r="N27" s="27"/>
      <c r="O27" s="27"/>
      <c r="P27" s="27"/>
      <c r="Q27" s="12" t="b">
        <v>1</v>
      </c>
      <c r="R27" s="27"/>
      <c r="S27" s="27"/>
      <c r="T27" s="27"/>
      <c r="U27" s="27"/>
      <c r="V27" s="43"/>
    </row>
    <row r="28" spans="1:22" ht="17.25" customHeight="1">
      <c r="A28" s="16" t="s">
        <v>427</v>
      </c>
      <c r="B28" s="157" t="s">
        <v>9</v>
      </c>
      <c r="C28" s="157" t="s">
        <v>9</v>
      </c>
      <c r="D28" s="27"/>
      <c r="E28" s="15" t="s">
        <v>9</v>
      </c>
      <c r="F28" s="78" t="s">
        <v>428</v>
      </c>
      <c r="G28" s="121" t="s">
        <v>427</v>
      </c>
      <c r="H28" s="152" t="s">
        <v>102</v>
      </c>
      <c r="I28" s="43"/>
      <c r="J28" s="43"/>
      <c r="K28" s="82"/>
      <c r="L28" s="80"/>
      <c r="M28" s="44"/>
      <c r="N28" s="27"/>
      <c r="O28" s="27"/>
      <c r="P28" s="27"/>
      <c r="Q28" s="12" t="b">
        <v>1</v>
      </c>
      <c r="R28" s="27"/>
      <c r="S28" s="27"/>
      <c r="T28" s="27"/>
      <c r="U28" s="27"/>
      <c r="V28" s="43"/>
    </row>
    <row r="29" spans="1:22" ht="26.25" customHeight="1">
      <c r="A29" s="16" t="s">
        <v>429</v>
      </c>
      <c r="B29" s="83" t="s">
        <v>9</v>
      </c>
      <c r="C29" s="83" t="s">
        <v>9</v>
      </c>
      <c r="D29" s="27"/>
      <c r="E29" s="15" t="s">
        <v>9</v>
      </c>
      <c r="F29" s="78" t="s">
        <v>430</v>
      </c>
      <c r="G29" s="91" t="s">
        <v>429</v>
      </c>
      <c r="H29" s="84" t="s">
        <v>102</v>
      </c>
      <c r="I29" s="92">
        <f>SUM(I30:I31)</f>
        <v>0</v>
      </c>
      <c r="J29" s="92">
        <f>SUM(J30:J31)</f>
        <v>0</v>
      </c>
      <c r="K29" s="92">
        <f>SUM(K30:K31)</f>
        <v>0</v>
      </c>
      <c r="L29" s="80"/>
      <c r="M29" s="93"/>
      <c r="N29" s="27"/>
      <c r="O29" s="27"/>
      <c r="P29" s="27"/>
      <c r="Q29" s="12" t="b">
        <v>1</v>
      </c>
      <c r="R29" s="27"/>
      <c r="S29" s="27"/>
      <c r="T29" s="27"/>
      <c r="U29" s="27"/>
      <c r="V29" s="94"/>
    </row>
    <row r="30" spans="1:22" ht="0" hidden="1" customHeight="1">
      <c r="B30" s="57"/>
      <c r="C30" s="57"/>
      <c r="D30" s="57"/>
      <c r="E30" s="15"/>
      <c r="F30" s="78" t="s">
        <v>431</v>
      </c>
      <c r="G30" s="85"/>
      <c r="H30" s="86"/>
      <c r="I30" s="93"/>
      <c r="J30" s="93"/>
      <c r="K30" s="93"/>
      <c r="L30" s="87"/>
      <c r="M30" s="93"/>
      <c r="N30" s="57"/>
      <c r="O30" s="57"/>
      <c r="P30" s="57"/>
      <c r="Q30" s="40"/>
      <c r="R30" s="57"/>
      <c r="S30" s="57"/>
      <c r="T30" s="57"/>
      <c r="U30" s="57"/>
      <c r="V30" s="93"/>
    </row>
    <row r="31" spans="1:22" ht="15" customHeight="1">
      <c r="A31" s="149"/>
      <c r="B31" s="149"/>
      <c r="C31" s="149"/>
      <c r="D31" s="149"/>
      <c r="E31" s="149"/>
      <c r="F31" s="230" t="s">
        <v>14</v>
      </c>
      <c r="G31" s="231" t="s">
        <v>14</v>
      </c>
      <c r="H31" s="159"/>
      <c r="I31" s="159"/>
      <c r="J31" s="159"/>
      <c r="K31" s="159"/>
      <c r="L31" s="88"/>
      <c r="M31" s="89"/>
      <c r="N31" s="159"/>
      <c r="O31" s="149"/>
      <c r="P31" s="149"/>
      <c r="Q31" s="149"/>
      <c r="R31" s="149"/>
      <c r="S31" s="149"/>
      <c r="T31" s="149"/>
      <c r="U31" s="149"/>
      <c r="V31" s="90"/>
    </row>
    <row r="32" spans="1:22" ht="17.25" customHeight="1">
      <c r="A32" s="16" t="s">
        <v>144</v>
      </c>
      <c r="B32" s="83" t="s">
        <v>9</v>
      </c>
      <c r="C32" s="83" t="s">
        <v>9</v>
      </c>
      <c r="D32" s="27"/>
      <c r="E32" s="15" t="s">
        <v>9</v>
      </c>
      <c r="F32" s="78">
        <v>4</v>
      </c>
      <c r="G32" s="41" t="s">
        <v>144</v>
      </c>
      <c r="H32" s="84" t="s">
        <v>102</v>
      </c>
      <c r="I32" s="79">
        <f>SUM(I33:I35)</f>
        <v>0</v>
      </c>
      <c r="J32" s="79">
        <f>SUM(J33:J35)</f>
        <v>0</v>
      </c>
      <c r="K32" s="79">
        <f>SUM(K33:K35)</f>
        <v>0</v>
      </c>
      <c r="L32" s="80"/>
      <c r="M32" s="44"/>
      <c r="N32" s="27"/>
      <c r="O32" s="27"/>
      <c r="P32" s="27"/>
      <c r="Q32" s="12" t="b">
        <v>1</v>
      </c>
      <c r="R32" s="27"/>
      <c r="S32" s="27"/>
      <c r="T32" s="27"/>
      <c r="U32" s="27"/>
      <c r="V32" s="43"/>
    </row>
    <row r="33" spans="1:22" ht="17.25" customHeight="1">
      <c r="A33" s="16" t="s">
        <v>432</v>
      </c>
      <c r="B33" s="157" t="s">
        <v>9</v>
      </c>
      <c r="C33" s="157" t="s">
        <v>9</v>
      </c>
      <c r="D33" s="27"/>
      <c r="E33" s="15" t="s">
        <v>9</v>
      </c>
      <c r="F33" s="78" t="s">
        <v>112</v>
      </c>
      <c r="G33" s="81" t="s">
        <v>432</v>
      </c>
      <c r="H33" s="152" t="s">
        <v>102</v>
      </c>
      <c r="I33" s="43"/>
      <c r="J33" s="43"/>
      <c r="K33" s="82"/>
      <c r="L33" s="80"/>
      <c r="M33" s="44"/>
      <c r="N33" s="27"/>
      <c r="O33" s="27"/>
      <c r="P33" s="27"/>
      <c r="Q33" s="12" t="b">
        <v>1</v>
      </c>
      <c r="R33" s="27"/>
      <c r="S33" s="27"/>
      <c r="T33" s="27"/>
      <c r="U33" s="27"/>
      <c r="V33" s="43"/>
    </row>
    <row r="34" spans="1:22" ht="17.25" customHeight="1">
      <c r="A34" s="16" t="s">
        <v>433</v>
      </c>
      <c r="B34" s="157" t="s">
        <v>9</v>
      </c>
      <c r="C34" s="157" t="s">
        <v>9</v>
      </c>
      <c r="D34" s="27"/>
      <c r="E34" s="15" t="s">
        <v>9</v>
      </c>
      <c r="F34" s="78" t="s">
        <v>114</v>
      </c>
      <c r="G34" s="81" t="s">
        <v>433</v>
      </c>
      <c r="H34" s="152" t="s">
        <v>102</v>
      </c>
      <c r="I34" s="43"/>
      <c r="J34" s="43"/>
      <c r="K34" s="82"/>
      <c r="L34" s="80"/>
      <c r="M34" s="44"/>
      <c r="N34" s="27"/>
      <c r="O34" s="27"/>
      <c r="P34" s="27"/>
      <c r="Q34" s="12" t="b">
        <v>1</v>
      </c>
      <c r="R34" s="27"/>
      <c r="S34" s="27"/>
      <c r="T34" s="27"/>
      <c r="U34" s="27"/>
      <c r="V34" s="43"/>
    </row>
    <row r="35" spans="1:22" ht="17.25" customHeight="1">
      <c r="A35" s="16" t="s">
        <v>434</v>
      </c>
      <c r="B35" s="157" t="s">
        <v>9</v>
      </c>
      <c r="C35" s="157" t="s">
        <v>9</v>
      </c>
      <c r="D35" s="27"/>
      <c r="E35" s="15" t="s">
        <v>9</v>
      </c>
      <c r="F35" s="78" t="s">
        <v>435</v>
      </c>
      <c r="G35" s="81" t="s">
        <v>434</v>
      </c>
      <c r="H35" s="152" t="s">
        <v>102</v>
      </c>
      <c r="I35" s="43"/>
      <c r="J35" s="43"/>
      <c r="K35" s="82"/>
      <c r="L35" s="80"/>
      <c r="M35" s="44"/>
      <c r="N35" s="27"/>
      <c r="O35" s="27"/>
      <c r="P35" s="27"/>
      <c r="Q35" s="12" t="b">
        <v>1</v>
      </c>
      <c r="R35" s="27"/>
      <c r="S35" s="27"/>
      <c r="T35" s="27"/>
      <c r="U35" s="27"/>
      <c r="V35" s="43"/>
    </row>
    <row r="36" spans="1:22" ht="17.25" customHeight="1">
      <c r="A36" s="16" t="s">
        <v>436</v>
      </c>
      <c r="B36" s="157" t="s">
        <v>9</v>
      </c>
      <c r="C36" s="157" t="s">
        <v>9</v>
      </c>
      <c r="D36" s="27"/>
      <c r="E36" s="15" t="s">
        <v>9</v>
      </c>
      <c r="F36" s="78">
        <v>5</v>
      </c>
      <c r="G36" s="41" t="s">
        <v>436</v>
      </c>
      <c r="H36" s="152" t="s">
        <v>102</v>
      </c>
      <c r="I36" s="79">
        <f>SUM(I37:I39)</f>
        <v>0</v>
      </c>
      <c r="J36" s="79">
        <f>SUM(J37:J39)</f>
        <v>0</v>
      </c>
      <c r="K36" s="79">
        <f>SUM(K37:K39)</f>
        <v>0</v>
      </c>
      <c r="L36" s="80"/>
      <c r="M36" s="44"/>
      <c r="N36" s="27"/>
      <c r="O36" s="27"/>
      <c r="P36" s="27"/>
      <c r="Q36" s="12" t="b">
        <v>1</v>
      </c>
      <c r="R36" s="27"/>
      <c r="S36" s="27"/>
      <c r="T36" s="27"/>
      <c r="U36" s="27"/>
      <c r="V36" s="43"/>
    </row>
    <row r="37" spans="1:22" ht="17.25" customHeight="1">
      <c r="A37" s="16" t="s">
        <v>437</v>
      </c>
      <c r="B37" s="157" t="s">
        <v>9</v>
      </c>
      <c r="C37" s="157" t="s">
        <v>9</v>
      </c>
      <c r="D37" s="27"/>
      <c r="E37" s="15" t="s">
        <v>9</v>
      </c>
      <c r="F37" s="78" t="s">
        <v>308</v>
      </c>
      <c r="G37" s="81" t="s">
        <v>437</v>
      </c>
      <c r="H37" s="152" t="s">
        <v>102</v>
      </c>
      <c r="I37" s="43"/>
      <c r="J37" s="43"/>
      <c r="K37" s="82"/>
      <c r="L37" s="80"/>
      <c r="M37" s="44"/>
      <c r="N37" s="27"/>
      <c r="O37" s="27"/>
      <c r="P37" s="27"/>
      <c r="Q37" s="12" t="b">
        <v>1</v>
      </c>
      <c r="R37" s="27"/>
      <c r="S37" s="27"/>
      <c r="T37" s="27"/>
      <c r="U37" s="27"/>
      <c r="V37" s="43"/>
    </row>
    <row r="38" spans="1:22" ht="17.25" customHeight="1">
      <c r="A38" s="16" t="s">
        <v>438</v>
      </c>
      <c r="B38" s="98" t="s">
        <v>9</v>
      </c>
      <c r="C38" s="98" t="s">
        <v>9</v>
      </c>
      <c r="D38" s="8"/>
      <c r="E38" s="15" t="s">
        <v>9</v>
      </c>
      <c r="F38" s="78" t="s">
        <v>314</v>
      </c>
      <c r="G38" s="81" t="s">
        <v>438</v>
      </c>
      <c r="H38" s="75" t="s">
        <v>102</v>
      </c>
      <c r="I38" s="43"/>
      <c r="J38" s="43"/>
      <c r="K38" s="82"/>
      <c r="L38" s="80"/>
      <c r="M38" s="44"/>
      <c r="N38" s="8"/>
      <c r="O38" s="8"/>
      <c r="P38" s="8"/>
      <c r="Q38" s="12" t="b">
        <v>1</v>
      </c>
      <c r="R38" s="8"/>
      <c r="S38" s="8"/>
      <c r="T38" s="8"/>
      <c r="U38" s="8"/>
      <c r="V38" s="43"/>
    </row>
    <row r="39" spans="1:22" ht="17.25" customHeight="1">
      <c r="A39" s="16" t="s">
        <v>439</v>
      </c>
      <c r="B39" s="83" t="s">
        <v>9</v>
      </c>
      <c r="C39" s="83" t="s">
        <v>9</v>
      </c>
      <c r="D39" s="27"/>
      <c r="E39" s="15" t="s">
        <v>9</v>
      </c>
      <c r="F39" s="78" t="s">
        <v>326</v>
      </c>
      <c r="G39" s="81" t="s">
        <v>439</v>
      </c>
      <c r="H39" s="84" t="s">
        <v>102</v>
      </c>
      <c r="I39" s="43"/>
      <c r="J39" s="43"/>
      <c r="K39" s="82"/>
      <c r="L39" s="80"/>
      <c r="M39" s="44"/>
      <c r="N39" s="27"/>
      <c r="O39" s="27"/>
      <c r="P39" s="27"/>
      <c r="Q39" s="12" t="b">
        <v>1</v>
      </c>
      <c r="R39" s="27"/>
      <c r="S39" s="27"/>
      <c r="T39" s="27"/>
      <c r="U39" s="27"/>
      <c r="V39" s="43"/>
    </row>
    <row r="40" spans="1:22" ht="17.25" customHeight="1">
      <c r="A40" s="16" t="s">
        <v>440</v>
      </c>
      <c r="B40" s="83" t="s">
        <v>9</v>
      </c>
      <c r="C40" s="83" t="s">
        <v>9</v>
      </c>
      <c r="D40" s="27"/>
      <c r="E40" s="15" t="s">
        <v>9</v>
      </c>
      <c r="F40" s="78">
        <v>6</v>
      </c>
      <c r="G40" s="41" t="s">
        <v>440</v>
      </c>
      <c r="H40" s="84" t="s">
        <v>102</v>
      </c>
      <c r="I40" s="43"/>
      <c r="J40" s="43"/>
      <c r="K40" s="82"/>
      <c r="L40" s="80"/>
      <c r="M40" s="44"/>
      <c r="N40" s="27"/>
      <c r="O40" s="27"/>
      <c r="P40" s="27"/>
      <c r="Q40" s="12" t="b">
        <v>1</v>
      </c>
      <c r="R40" s="27"/>
      <c r="S40" s="27"/>
      <c r="T40" s="27"/>
      <c r="U40" s="27"/>
      <c r="V40" s="43"/>
    </row>
    <row r="41" spans="1:22" ht="17.25" customHeight="1">
      <c r="A41" s="16" t="s">
        <v>150</v>
      </c>
      <c r="B41" s="83" t="s">
        <v>9</v>
      </c>
      <c r="C41" s="83" t="s">
        <v>9</v>
      </c>
      <c r="D41" s="27"/>
      <c r="E41" s="15" t="s">
        <v>9</v>
      </c>
      <c r="F41" s="78">
        <v>7</v>
      </c>
      <c r="G41" s="41" t="s">
        <v>150</v>
      </c>
      <c r="H41" s="84" t="s">
        <v>117</v>
      </c>
      <c r="I41" s="43"/>
      <c r="J41" s="43"/>
      <c r="K41" s="82"/>
      <c r="L41" s="80"/>
      <c r="M41" s="44"/>
      <c r="N41" s="27"/>
      <c r="O41" s="27"/>
      <c r="P41" s="27"/>
      <c r="Q41" s="12" t="b">
        <v>1</v>
      </c>
      <c r="R41" s="27"/>
      <c r="S41" s="27"/>
      <c r="T41" s="27"/>
      <c r="U41" s="27"/>
      <c r="V41" s="43"/>
    </row>
    <row r="42" spans="1:22" ht="21" customHeight="1">
      <c r="A42" s="149"/>
      <c r="B42" s="149"/>
      <c r="C42" s="149"/>
      <c r="D42" s="149"/>
      <c r="E42" s="149"/>
      <c r="F42" t="s">
        <v>9</v>
      </c>
      <c r="G42" s="149"/>
      <c r="H42" s="149"/>
      <c r="I42" s="149"/>
      <c r="J42" s="8"/>
      <c r="K42" s="27"/>
      <c r="L42" s="149"/>
      <c r="M42" s="57"/>
      <c r="N42" s="149"/>
      <c r="O42" s="149"/>
      <c r="P42" s="149"/>
      <c r="Q42" s="149"/>
      <c r="R42" s="149"/>
      <c r="S42" s="149"/>
      <c r="T42" s="149"/>
      <c r="U42" s="149"/>
      <c r="V42" s="61"/>
    </row>
    <row r="43" spans="1:22" ht="18" customHeight="1">
      <c r="A43" s="149"/>
      <c r="B43" s="149"/>
      <c r="C43" s="149"/>
      <c r="D43" s="149"/>
      <c r="E43" s="149"/>
      <c r="F43" t="s">
        <v>9</v>
      </c>
      <c r="G43" s="149"/>
      <c r="H43" s="149"/>
      <c r="I43" s="149"/>
      <c r="J43" s="8"/>
      <c r="K43" s="27"/>
      <c r="L43" s="149"/>
      <c r="M43" s="57"/>
      <c r="N43" s="149"/>
      <c r="O43" s="149"/>
      <c r="P43" s="149"/>
      <c r="Q43" s="149"/>
      <c r="R43" s="149"/>
      <c r="S43" s="149"/>
      <c r="T43" s="149"/>
      <c r="U43" s="149"/>
      <c r="V43" s="61"/>
    </row>
    <row r="44" spans="1:22" ht="18" customHeight="1">
      <c r="A44" s="149"/>
      <c r="B44" s="149"/>
      <c r="C44" s="149"/>
      <c r="D44" s="149"/>
      <c r="E44" s="149"/>
      <c r="F44" t="s">
        <v>9</v>
      </c>
      <c r="G44" s="149"/>
      <c r="H44" s="149"/>
      <c r="I44" s="149"/>
      <c r="J44" s="8"/>
      <c r="K44" s="27"/>
      <c r="L44" s="149"/>
      <c r="M44" s="57"/>
      <c r="N44" s="149"/>
      <c r="O44" s="149"/>
      <c r="P44" s="149"/>
      <c r="Q44" s="149"/>
      <c r="R44" s="149"/>
      <c r="S44" s="149"/>
      <c r="T44" s="149"/>
      <c r="U44" s="149"/>
      <c r="V44" s="61"/>
    </row>
    <row r="45" spans="1:22" ht="15" customHeight="1">
      <c r="A45" s="149"/>
      <c r="B45" s="149"/>
      <c r="C45" s="149"/>
      <c r="D45" s="149"/>
      <c r="E45" s="149"/>
      <c r="F45" s="149"/>
      <c r="G45" s="149"/>
      <c r="H45" s="149"/>
      <c r="I45" s="149"/>
      <c r="J45" s="8"/>
      <c r="K45" s="27"/>
      <c r="L45" s="149"/>
      <c r="M45" s="57"/>
      <c r="N45" s="149"/>
      <c r="O45" s="149"/>
      <c r="P45" s="149"/>
      <c r="Q45" s="149"/>
      <c r="R45" s="149"/>
      <c r="S45" s="149"/>
      <c r="T45" s="149"/>
      <c r="U45" s="149"/>
      <c r="V45" s="61"/>
    </row>
    <row r="46" spans="1:22" ht="15" hidden="1" customHeight="1">
      <c r="A46" s="149"/>
      <c r="B46" s="149"/>
      <c r="C46" s="149"/>
      <c r="D46" s="149"/>
      <c r="E46" s="149"/>
      <c r="F46" s="149"/>
      <c r="G46" s="149"/>
      <c r="H46" s="149"/>
      <c r="I46" s="12" t="b">
        <v>1</v>
      </c>
      <c r="J46" s="12" t="b">
        <v>1</v>
      </c>
      <c r="K46" s="12" t="b">
        <f>'ВС - Баланс'!L50</f>
        <v>0</v>
      </c>
      <c r="L46" s="12" t="b">
        <f>K46</f>
        <v>0</v>
      </c>
      <c r="M46" s="40"/>
      <c r="N46" s="149"/>
      <c r="O46" s="149"/>
      <c r="P46" s="149"/>
      <c r="Q46" s="149"/>
      <c r="R46" s="149"/>
      <c r="S46" s="149"/>
      <c r="T46" s="149"/>
      <c r="U46" s="149"/>
      <c r="V46" s="12" t="b">
        <v>1</v>
      </c>
    </row>
    <row r="47" spans="1:22" ht="15" customHeight="1">
      <c r="A47" s="149"/>
      <c r="B47" s="149"/>
      <c r="C47" s="149"/>
      <c r="D47" s="149"/>
      <c r="E47" s="149"/>
      <c r="F47" s="149"/>
      <c r="G47" s="149"/>
      <c r="H47" s="149"/>
      <c r="I47" s="149"/>
      <c r="J47" s="8"/>
      <c r="K47" s="27"/>
      <c r="L47" s="149"/>
      <c r="M47" s="57"/>
      <c r="N47" s="149"/>
      <c r="O47" s="149"/>
      <c r="P47" s="149"/>
      <c r="Q47" s="149"/>
      <c r="R47" s="149"/>
      <c r="S47" s="149"/>
      <c r="T47" s="149"/>
      <c r="U47" s="149"/>
      <c r="V47" s="61"/>
    </row>
    <row r="48" spans="1:22" ht="15" customHeight="1">
      <c r="A48" s="149"/>
      <c r="B48" s="149"/>
      <c r="C48" s="149"/>
      <c r="D48" s="149"/>
      <c r="E48" s="149"/>
      <c r="F48" s="149"/>
      <c r="G48" s="149"/>
      <c r="H48" s="149"/>
      <c r="I48" s="149"/>
      <c r="J48" s="8"/>
      <c r="K48" s="27"/>
      <c r="L48" s="149"/>
      <c r="M48" s="57"/>
      <c r="N48" s="149"/>
      <c r="O48" s="149"/>
      <c r="P48" s="149"/>
      <c r="Q48" s="149"/>
      <c r="R48" s="149"/>
      <c r="S48" s="149"/>
      <c r="T48" s="149"/>
      <c r="U48" s="149"/>
      <c r="V48" s="61"/>
    </row>
    <row r="49" spans="1:22" ht="15" customHeight="1">
      <c r="A49" s="149"/>
      <c r="B49" s="149"/>
      <c r="C49" s="149"/>
      <c r="D49" s="149"/>
      <c r="E49" s="149"/>
      <c r="F49" s="149"/>
      <c r="G49" s="149"/>
      <c r="H49" s="149"/>
      <c r="I49" s="149"/>
      <c r="J49" s="8"/>
      <c r="K49" s="27"/>
      <c r="L49" s="149"/>
      <c r="M49" s="57"/>
      <c r="N49" s="149"/>
      <c r="O49" s="149"/>
      <c r="P49" s="149"/>
      <c r="Q49" s="149"/>
      <c r="R49" s="149"/>
      <c r="S49" s="149"/>
      <c r="T49" s="149"/>
      <c r="U49" s="149"/>
      <c r="V49" s="61"/>
    </row>
    <row r="50" spans="1:22" ht="15" customHeight="1">
      <c r="A50" s="149"/>
      <c r="B50" s="149"/>
      <c r="C50" s="149"/>
      <c r="D50" s="149"/>
      <c r="E50" s="149"/>
      <c r="F50" s="149"/>
      <c r="G50" s="149"/>
      <c r="H50" s="149"/>
      <c r="I50" s="149"/>
      <c r="J50" s="8"/>
      <c r="K50" s="27"/>
      <c r="L50" s="149"/>
      <c r="M50" s="57"/>
      <c r="N50" s="149"/>
      <c r="O50" s="149"/>
      <c r="P50" s="149"/>
      <c r="Q50" s="149"/>
      <c r="R50" s="149"/>
      <c r="S50" s="149"/>
      <c r="T50" s="149"/>
      <c r="U50" s="149"/>
      <c r="V50" s="61"/>
    </row>
    <row r="51" spans="1:22" ht="15" customHeight="1">
      <c r="A51" s="149"/>
      <c r="B51" s="149"/>
      <c r="C51" s="149"/>
      <c r="D51" s="149"/>
      <c r="E51" s="149"/>
      <c r="F51" s="149"/>
      <c r="G51" s="149"/>
      <c r="H51" s="149"/>
      <c r="I51" s="149"/>
      <c r="J51" s="8"/>
      <c r="K51" s="27"/>
      <c r="L51" s="149"/>
      <c r="M51" s="57"/>
      <c r="N51" s="149"/>
      <c r="O51" s="149"/>
      <c r="P51" s="149"/>
      <c r="Q51" s="149"/>
      <c r="R51" s="149"/>
      <c r="S51" s="149"/>
      <c r="T51" s="149"/>
      <c r="U51" s="149"/>
      <c r="V51" s="61"/>
    </row>
    <row r="52" spans="1:22" ht="15" customHeight="1">
      <c r="A52" s="149"/>
      <c r="B52" s="149"/>
      <c r="C52" s="149"/>
      <c r="D52" s="149"/>
      <c r="E52" s="149"/>
      <c r="F52" s="149"/>
      <c r="G52" s="149"/>
      <c r="H52" s="149"/>
      <c r="I52" s="149"/>
      <c r="J52" s="8"/>
      <c r="K52" s="27"/>
      <c r="L52" s="149"/>
      <c r="M52" s="57"/>
      <c r="N52" s="149"/>
      <c r="O52" s="149"/>
      <c r="P52" s="149"/>
      <c r="Q52" s="149"/>
      <c r="R52" s="149"/>
      <c r="S52" s="149"/>
      <c r="T52" s="149"/>
      <c r="U52" s="149"/>
      <c r="V52" s="61"/>
    </row>
    <row r="53" spans="1:22" ht="14.25" hidden="1" customHeight="1">
      <c r="A53" s="16" t="s">
        <v>9</v>
      </c>
      <c r="B53" s="157" t="s">
        <v>9</v>
      </c>
      <c r="C53" s="157" t="s">
        <v>9</v>
      </c>
      <c r="D53" s="149"/>
      <c r="E53" s="15" t="s">
        <v>9</v>
      </c>
      <c r="F53" s="78"/>
      <c r="G53" s="41"/>
      <c r="H53" s="151"/>
      <c r="I53" s="43"/>
      <c r="J53" s="43"/>
      <c r="K53" s="82"/>
      <c r="L53" s="80"/>
      <c r="M53" s="44"/>
      <c r="N53" s="149"/>
      <c r="O53" s="149"/>
      <c r="P53" s="149"/>
      <c r="Q53" s="12" t="b">
        <v>1</v>
      </c>
      <c r="R53" s="149"/>
      <c r="S53" s="149"/>
      <c r="T53" s="149"/>
      <c r="U53" s="149"/>
      <c r="V53" s="43"/>
    </row>
    <row r="54" spans="1:22" ht="15.75" hidden="1" customHeight="1">
      <c r="A54" s="149"/>
      <c r="B54" s="149"/>
      <c r="C54" s="149"/>
      <c r="D54" s="149"/>
      <c r="E54" s="149"/>
      <c r="F54" s="149"/>
      <c r="G54" s="45" t="s">
        <v>9</v>
      </c>
      <c r="H54" s="149"/>
      <c r="I54" s="46"/>
      <c r="J54" s="46"/>
      <c r="K54" s="46"/>
      <c r="L54" s="149"/>
      <c r="M54" s="47"/>
      <c r="N54" s="149"/>
      <c r="O54" s="149"/>
      <c r="P54" s="149"/>
      <c r="Q54" s="149"/>
      <c r="R54" s="149"/>
      <c r="S54" s="149"/>
      <c r="T54" s="149"/>
      <c r="U54" s="149"/>
      <c r="V54" s="46"/>
    </row>
    <row r="55" spans="1:22" ht="16.5" hidden="1" customHeight="1">
      <c r="A55" s="16" t="s">
        <v>429</v>
      </c>
      <c r="B55" s="96" t="s">
        <v>9</v>
      </c>
      <c r="C55" s="96" t="s">
        <v>85</v>
      </c>
      <c r="D55" s="61"/>
      <c r="E55" s="15" t="s">
        <v>86</v>
      </c>
      <c r="F55" s="78" t="s">
        <v>9</v>
      </c>
      <c r="G55" s="91" t="s">
        <v>152</v>
      </c>
      <c r="H55" s="97" t="s">
        <v>102</v>
      </c>
      <c r="I55" s="94"/>
      <c r="J55" s="94"/>
      <c r="K55" s="99"/>
      <c r="L55" s="80"/>
      <c r="M55" s="93"/>
      <c r="N55" s="61"/>
      <c r="O55" s="61"/>
      <c r="P55" s="61"/>
      <c r="Q55" s="12" t="b">
        <v>1</v>
      </c>
      <c r="R55" s="61"/>
      <c r="S55" s="61"/>
      <c r="T55" s="61"/>
      <c r="U55" s="61"/>
      <c r="V55" s="94"/>
    </row>
    <row r="56" spans="1:22" ht="16.5" hidden="1" customHeight="1">
      <c r="A56" s="16" t="s">
        <v>405</v>
      </c>
      <c r="B56" s="96" t="s">
        <v>85</v>
      </c>
      <c r="C56" s="98" t="s">
        <v>9</v>
      </c>
      <c r="D56" s="61"/>
      <c r="E56" s="15" t="s">
        <v>86</v>
      </c>
      <c r="F56" s="78" t="s">
        <v>9</v>
      </c>
      <c r="G56" s="91" t="s">
        <v>152</v>
      </c>
      <c r="H56" s="97" t="s">
        <v>102</v>
      </c>
      <c r="I56" s="43"/>
      <c r="J56" s="43"/>
      <c r="K56" s="82"/>
      <c r="L56" s="80"/>
      <c r="M56" s="44"/>
      <c r="N56" s="61"/>
      <c r="O56" s="61"/>
      <c r="P56" s="61"/>
      <c r="Q56" s="12" t="b">
        <v>1</v>
      </c>
      <c r="R56" s="61"/>
      <c r="S56" s="61"/>
      <c r="T56" s="61"/>
      <c r="U56" s="61"/>
      <c r="V56" s="43"/>
    </row>
  </sheetData>
  <sheetProtection insertRows="0" deleteColumns="0" deleteRows="0" sort="0" autoFilter="0"/>
  <mergeCells count="2">
    <mergeCell ref="F15:G15"/>
    <mergeCell ref="F31:G31"/>
  </mergeCells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28"/>
  <sheetViews>
    <sheetView showGridLines="0" topLeftCell="D3" workbookViewId="0"/>
  </sheetViews>
  <sheetFormatPr defaultRowHeight="15" customHeight="1"/>
  <cols>
    <col min="1" max="1" width="12.28515625" hidden="1" customWidth="1"/>
    <col min="2" max="2" width="15.42578125" hidden="1" customWidth="1"/>
    <col min="3" max="3" width="12.28515625" hidden="1" customWidth="1"/>
    <col min="4" max="4" width="4.28515625" customWidth="1"/>
    <col min="5" max="5" width="10.42578125" customWidth="1"/>
    <col min="6" max="6" width="26.42578125" customWidth="1"/>
    <col min="7" max="7" width="6" customWidth="1"/>
    <col min="8" max="8" width="15.140625" customWidth="1"/>
    <col min="9" max="9" width="6" customWidth="1"/>
    <col min="11" max="11" width="10.28515625" hidden="1"/>
    <col min="16" max="16" width="21.28515625" hidden="1" customWidth="1"/>
    <col min="17" max="17" width="3.5703125" hidden="1" customWidth="1"/>
  </cols>
  <sheetData>
    <row r="1" spans="1:17" ht="15" hidden="1" customHeight="1">
      <c r="A1" s="149" t="s">
        <v>7</v>
      </c>
      <c r="B1" s="149"/>
      <c r="C1" s="149"/>
      <c r="D1" s="149"/>
      <c r="E1" s="16" t="s">
        <v>10</v>
      </c>
      <c r="F1" s="16" t="s">
        <v>70</v>
      </c>
      <c r="G1" s="149"/>
      <c r="H1" s="149"/>
      <c r="I1" s="149"/>
      <c r="J1" s="149"/>
      <c r="K1" s="149"/>
      <c r="L1" s="149"/>
      <c r="M1" s="149"/>
      <c r="N1" s="149"/>
      <c r="O1" s="149"/>
      <c r="P1" s="16" t="s">
        <v>9</v>
      </c>
      <c r="Q1" s="149"/>
    </row>
    <row r="2" spans="1:17" ht="15" hidden="1" customHeight="1">
      <c r="A2" s="149"/>
      <c r="B2" s="149"/>
      <c r="C2" s="149"/>
      <c r="D2" s="149"/>
      <c r="E2" s="149"/>
      <c r="F2" s="8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</row>
    <row r="3" spans="1:17" ht="15" customHeight="1">
      <c r="A3" s="149"/>
      <c r="B3" s="149"/>
      <c r="C3" s="149"/>
      <c r="D3" s="149"/>
      <c r="E3" s="149"/>
      <c r="F3" s="8"/>
      <c r="G3" s="149"/>
      <c r="H3" s="149"/>
      <c r="I3" s="149"/>
      <c r="J3" s="11" t="s">
        <v>9</v>
      </c>
      <c r="K3" s="12" t="b">
        <v>0</v>
      </c>
      <c r="L3" s="149"/>
      <c r="M3" s="149"/>
      <c r="N3" s="149"/>
      <c r="O3" s="149"/>
      <c r="P3" s="149"/>
      <c r="Q3" s="149"/>
    </row>
    <row r="4" spans="1:17" ht="12.75" customHeight="1">
      <c r="A4" s="149"/>
      <c r="B4" s="149"/>
      <c r="C4" s="149"/>
      <c r="D4" s="149"/>
      <c r="E4" s="2" t="s">
        <v>71</v>
      </c>
      <c r="F4" s="48"/>
      <c r="G4" s="149"/>
      <c r="H4" s="149"/>
      <c r="I4" s="149"/>
      <c r="J4" s="149"/>
      <c r="K4" s="149"/>
      <c r="L4" s="149"/>
      <c r="M4" s="149"/>
      <c r="N4" s="149"/>
      <c r="O4" s="149"/>
      <c r="P4" s="48"/>
      <c r="Q4" s="149"/>
    </row>
    <row r="5" spans="1:17" ht="20.25" customHeight="1">
      <c r="A5" s="149"/>
      <c r="B5" s="149"/>
      <c r="C5" s="149"/>
      <c r="D5" s="149"/>
      <c r="E5" s="13" t="str">
        <f>objectName</f>
        <v>МУП г. Горячий Ключ "Водоканал" ИНН: 2305028371, КПП: 230501001</v>
      </c>
      <c r="F5" s="49"/>
      <c r="G5" s="149"/>
      <c r="H5" s="149"/>
      <c r="I5" s="149"/>
      <c r="J5" s="149"/>
      <c r="K5" s="149"/>
      <c r="L5" s="149"/>
      <c r="M5" s="149"/>
      <c r="N5" s="149"/>
      <c r="O5" s="149"/>
      <c r="P5" s="49"/>
      <c r="Q5" s="149"/>
    </row>
    <row r="6" spans="1:17" ht="15" customHeight="1">
      <c r="A6" s="149"/>
      <c r="B6" s="149"/>
      <c r="C6" s="149"/>
      <c r="D6" s="149"/>
      <c r="E6" s="14"/>
      <c r="F6" s="50" t="s">
        <v>9</v>
      </c>
      <c r="G6" s="149"/>
      <c r="H6" s="149"/>
      <c r="I6" s="149"/>
      <c r="J6" s="149"/>
      <c r="K6" s="149"/>
      <c r="L6" s="149"/>
      <c r="M6" s="149"/>
      <c r="N6" s="149"/>
      <c r="O6" s="149"/>
      <c r="P6" s="50" t="s">
        <v>9</v>
      </c>
      <c r="Q6" s="149"/>
    </row>
    <row r="7" spans="1:17" ht="19.5" customHeight="1">
      <c r="A7" s="149"/>
      <c r="B7" s="149"/>
      <c r="C7" s="149"/>
      <c r="D7" s="149"/>
      <c r="E7" s="51" t="s">
        <v>72</v>
      </c>
      <c r="F7" s="52" t="s">
        <v>70</v>
      </c>
      <c r="G7" t="s">
        <v>9</v>
      </c>
      <c r="H7" t="s">
        <v>9</v>
      </c>
      <c r="I7" t="s">
        <v>9</v>
      </c>
      <c r="J7" s="149"/>
      <c r="K7" s="149"/>
      <c r="L7" s="149"/>
      <c r="M7" s="149"/>
      <c r="N7" s="149"/>
      <c r="O7" s="149"/>
      <c r="P7" s="52"/>
      <c r="Q7" s="53" t="s">
        <v>9</v>
      </c>
    </row>
    <row r="8" spans="1:17" ht="12.75" hidden="1" customHeight="1">
      <c r="A8" s="149"/>
      <c r="B8" s="9" t="s">
        <v>8</v>
      </c>
      <c r="C8" s="149"/>
      <c r="D8" s="149"/>
      <c r="E8" s="54" t="s">
        <v>12</v>
      </c>
      <c r="F8" s="22" t="s">
        <v>9</v>
      </c>
      <c r="G8" s="149"/>
      <c r="H8" s="149"/>
      <c r="I8" s="149"/>
      <c r="J8" s="149"/>
      <c r="K8" s="149"/>
      <c r="L8" s="149"/>
      <c r="M8" s="149"/>
      <c r="N8" s="149"/>
      <c r="O8" s="149"/>
      <c r="P8" s="42">
        <f>SUM(P9:P17)</f>
        <v>0</v>
      </c>
      <c r="Q8" s="46"/>
    </row>
    <row r="9" spans="1:17" ht="16.5" customHeight="1">
      <c r="A9" s="149"/>
      <c r="B9" s="9">
        <v>1</v>
      </c>
      <c r="C9" s="149"/>
      <c r="D9" s="55" t="s">
        <v>9</v>
      </c>
      <c r="E9" s="19" t="s">
        <v>13</v>
      </c>
      <c r="F9" s="56" t="s">
        <v>73</v>
      </c>
      <c r="G9" s="149"/>
      <c r="H9" s="149"/>
      <c r="I9" s="149"/>
      <c r="J9" s="149"/>
      <c r="K9" s="12" t="b">
        <v>1</v>
      </c>
      <c r="L9" s="149"/>
      <c r="M9" s="149"/>
      <c r="N9" s="149"/>
      <c r="O9" s="149"/>
      <c r="P9" s="43"/>
      <c r="Q9" s="46"/>
    </row>
    <row r="10" spans="1:17" ht="16.5" customHeight="1">
      <c r="A10" s="8"/>
      <c r="B10" s="9">
        <v>2</v>
      </c>
      <c r="C10" s="8"/>
      <c r="D10" s="55" t="s">
        <v>9</v>
      </c>
      <c r="E10" s="19" t="s">
        <v>74</v>
      </c>
      <c r="F10" s="56" t="s">
        <v>75</v>
      </c>
      <c r="G10" s="8"/>
      <c r="H10" s="8"/>
      <c r="I10" s="8"/>
      <c r="J10" s="8"/>
      <c r="K10" s="12" t="b">
        <v>1</v>
      </c>
      <c r="L10" s="8"/>
      <c r="M10" s="8"/>
      <c r="N10" s="8"/>
      <c r="O10" s="8"/>
      <c r="P10" s="43"/>
      <c r="Q10" s="46"/>
    </row>
    <row r="11" spans="1:17" ht="16.5" customHeight="1">
      <c r="A11" s="27"/>
      <c r="B11" s="9">
        <v>3</v>
      </c>
      <c r="C11" s="27"/>
      <c r="D11" s="55" t="s">
        <v>9</v>
      </c>
      <c r="E11" s="19" t="s">
        <v>76</v>
      </c>
      <c r="F11" s="56" t="s">
        <v>77</v>
      </c>
      <c r="G11" s="27"/>
      <c r="H11" s="27"/>
      <c r="I11" s="27"/>
      <c r="J11" s="27"/>
      <c r="K11" s="12" t="b">
        <v>1</v>
      </c>
      <c r="L11" s="27"/>
      <c r="M11" s="27"/>
      <c r="N11" s="27"/>
      <c r="O11" s="27"/>
      <c r="P11" s="43"/>
      <c r="Q11" s="46"/>
    </row>
    <row r="12" spans="1:17" ht="16.5" customHeight="1">
      <c r="A12" s="27"/>
      <c r="B12" s="9">
        <v>4</v>
      </c>
      <c r="C12" s="27"/>
      <c r="D12" s="55" t="s">
        <v>9</v>
      </c>
      <c r="E12" s="19" t="s">
        <v>78</v>
      </c>
      <c r="F12" s="56" t="s">
        <v>79</v>
      </c>
      <c r="G12" s="27"/>
      <c r="H12" s="27"/>
      <c r="I12" s="27"/>
      <c r="J12" s="27"/>
      <c r="K12" s="12" t="b">
        <v>1</v>
      </c>
      <c r="L12" s="27"/>
      <c r="M12" s="27"/>
      <c r="N12" s="27"/>
      <c r="O12" s="27"/>
      <c r="P12" s="43"/>
      <c r="Q12" s="46"/>
    </row>
    <row r="13" spans="1:17" ht="16.5" customHeight="1">
      <c r="A13" s="27"/>
      <c r="B13" s="9">
        <v>5</v>
      </c>
      <c r="C13" s="27"/>
      <c r="D13" s="55" t="s">
        <v>9</v>
      </c>
      <c r="E13" s="19" t="s">
        <v>80</v>
      </c>
      <c r="F13" s="56" t="s">
        <v>81</v>
      </c>
      <c r="G13" s="27"/>
      <c r="H13" s="27"/>
      <c r="I13" s="27"/>
      <c r="J13" s="27"/>
      <c r="K13" s="12" t="b">
        <v>1</v>
      </c>
      <c r="L13" s="27"/>
      <c r="M13" s="27"/>
      <c r="N13" s="27"/>
      <c r="O13" s="27"/>
      <c r="P13" s="43"/>
      <c r="Q13" s="46"/>
    </row>
    <row r="14" spans="1:17" ht="16.5" customHeight="1">
      <c r="A14" s="27"/>
      <c r="B14" s="9">
        <v>6</v>
      </c>
      <c r="C14" s="27"/>
      <c r="D14" s="55" t="s">
        <v>9</v>
      </c>
      <c r="E14" s="19" t="s">
        <v>82</v>
      </c>
      <c r="F14" s="56" t="s">
        <v>83</v>
      </c>
      <c r="G14" s="27"/>
      <c r="H14" s="27"/>
      <c r="I14" s="27"/>
      <c r="J14" s="27"/>
      <c r="K14" s="12" t="b">
        <v>1</v>
      </c>
      <c r="L14" s="27"/>
      <c r="M14" s="27"/>
      <c r="N14" s="27"/>
      <c r="O14" s="27"/>
      <c r="P14" s="43"/>
      <c r="Q14" s="46"/>
    </row>
    <row r="15" spans="1:17" ht="0" hidden="1" customHeight="1">
      <c r="A15" s="57"/>
      <c r="B15" s="58" t="s">
        <v>8</v>
      </c>
      <c r="C15" s="57"/>
      <c r="D15" s="55"/>
      <c r="E15" s="19" t="s">
        <v>82</v>
      </c>
      <c r="F15" s="24"/>
      <c r="G15" s="57"/>
      <c r="H15" s="57"/>
      <c r="I15" s="57"/>
      <c r="J15" s="57"/>
      <c r="K15" s="40"/>
      <c r="L15" s="57"/>
      <c r="M15" s="57"/>
      <c r="N15" s="57"/>
      <c r="O15" s="57"/>
      <c r="P15" s="44"/>
      <c r="Q15" s="47"/>
    </row>
    <row r="16" spans="1:17" ht="15" customHeight="1">
      <c r="A16" s="149"/>
      <c r="B16" s="149"/>
      <c r="C16" s="149"/>
      <c r="D16" s="149"/>
      <c r="E16" s="20" t="s">
        <v>14</v>
      </c>
      <c r="F16" s="25"/>
      <c r="G16" s="149"/>
      <c r="H16" s="149"/>
      <c r="I16" s="149"/>
      <c r="J16" s="149"/>
      <c r="K16" s="149"/>
      <c r="L16" s="149"/>
      <c r="M16" s="149"/>
      <c r="N16" s="149"/>
      <c r="O16" s="149"/>
      <c r="P16" s="25"/>
      <c r="Q16" s="149"/>
    </row>
    <row r="17" spans="1:17" ht="18" customHeight="1">
      <c r="A17" s="149"/>
      <c r="B17" s="149"/>
      <c r="C17" s="149"/>
      <c r="D17" s="149"/>
      <c r="E17" s="59" t="s">
        <v>9</v>
      </c>
      <c r="F17" s="8"/>
      <c r="G17" s="60"/>
      <c r="H17" s="149"/>
      <c r="I17" s="149"/>
      <c r="J17" s="149"/>
      <c r="K17" s="149"/>
      <c r="L17" s="149"/>
      <c r="M17" s="149"/>
      <c r="N17" s="149"/>
      <c r="O17" s="149"/>
      <c r="P17" s="149"/>
      <c r="Q17" s="149"/>
    </row>
    <row r="18" spans="1:17" ht="15" customHeight="1">
      <c r="A18" s="149"/>
      <c r="B18" s="149"/>
      <c r="C18" s="149"/>
      <c r="D18" s="149"/>
      <c r="E18" s="149"/>
      <c r="F18" s="8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</row>
    <row r="19" spans="1:17" ht="15" hidden="1" customHeight="1">
      <c r="A19" s="149"/>
      <c r="B19" s="149"/>
      <c r="C19" s="149"/>
      <c r="D19" s="149"/>
      <c r="E19" s="149"/>
      <c r="F19" s="12" t="b">
        <v>1</v>
      </c>
      <c r="G19" s="149"/>
      <c r="H19" s="149"/>
      <c r="I19" s="149"/>
      <c r="J19" s="149"/>
      <c r="K19" s="149"/>
      <c r="L19" s="149"/>
      <c r="M19" s="149"/>
      <c r="N19" s="149"/>
      <c r="O19" s="149"/>
      <c r="P19" s="12" t="b">
        <v>1</v>
      </c>
      <c r="Q19" s="149"/>
    </row>
    <row r="20" spans="1:17" ht="15" customHeight="1">
      <c r="A20" s="149"/>
      <c r="B20" s="149"/>
      <c r="C20" s="149"/>
      <c r="D20" s="149"/>
      <c r="E20" s="149"/>
      <c r="F20" s="8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</row>
    <row r="21" spans="1:17" ht="15" customHeight="1">
      <c r="A21" s="149"/>
      <c r="B21" s="149"/>
      <c r="C21" s="149"/>
      <c r="D21" s="149"/>
      <c r="E21" s="149"/>
      <c r="F21" s="8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</row>
    <row r="22" spans="1:17" ht="15" customHeight="1">
      <c r="A22" s="149"/>
      <c r="B22" s="149"/>
      <c r="C22" s="149"/>
      <c r="D22" s="149"/>
      <c r="E22" s="149"/>
      <c r="F22" s="8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</row>
    <row r="23" spans="1:17" ht="15" customHeight="1">
      <c r="A23" s="149"/>
      <c r="B23" s="149"/>
      <c r="C23" s="149"/>
      <c r="D23" s="149"/>
      <c r="E23" s="149"/>
      <c r="F23" s="8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</row>
    <row r="24" spans="1:17" ht="15" customHeight="1">
      <c r="A24" s="149"/>
      <c r="B24" s="149"/>
      <c r="C24" s="149"/>
      <c r="D24" s="149"/>
      <c r="E24" s="149"/>
      <c r="F24" s="8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</row>
    <row r="25" spans="1:17" ht="15" customHeight="1">
      <c r="A25" s="149"/>
      <c r="B25" s="149"/>
      <c r="C25" s="149"/>
      <c r="D25" s="149"/>
      <c r="E25" s="149"/>
      <c r="F25" s="8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</row>
    <row r="26" spans="1:17" ht="15" customHeight="1">
      <c r="A26" s="149"/>
      <c r="B26" s="149"/>
      <c r="C26" s="149"/>
      <c r="D26" s="149"/>
      <c r="E26" s="149"/>
      <c r="F26" s="8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</row>
    <row r="27" spans="1:17" ht="15" customHeight="1">
      <c r="A27" s="149"/>
      <c r="B27" s="149"/>
      <c r="C27" s="149"/>
      <c r="D27" s="149"/>
      <c r="E27" s="149"/>
      <c r="F27" s="8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 t="s">
        <v>84</v>
      </c>
    </row>
    <row r="28" spans="1:17" ht="18" hidden="1" customHeight="1">
      <c r="A28" s="61"/>
      <c r="B28" s="10" t="s">
        <v>85</v>
      </c>
      <c r="C28" s="61"/>
      <c r="D28" s="55" t="s">
        <v>86</v>
      </c>
      <c r="E28" s="19" t="s">
        <v>9</v>
      </c>
      <c r="F28" s="56"/>
      <c r="G28" s="61"/>
      <c r="H28" s="61"/>
      <c r="I28" s="61"/>
      <c r="J28" s="61"/>
      <c r="K28" s="12" t="b">
        <v>1</v>
      </c>
      <c r="L28" s="61"/>
      <c r="M28" s="61"/>
      <c r="N28" s="61"/>
      <c r="O28" s="61"/>
      <c r="P28" s="43"/>
      <c r="Q28" s="46"/>
    </row>
  </sheetData>
  <sheetProtection insertRows="0" deleteColumns="0" deleteRows="0" sort="0" autoFilter="0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39"/>
  <sheetViews>
    <sheetView showGridLines="0" workbookViewId="0">
      <pane xSplit="6" ySplit="10" topLeftCell="G16" activePane="bottomRight" state="frozen"/>
      <selection pane="topRight" activeCell="G1" sqref="G1"/>
      <selection pane="bottomLeft" activeCell="A11" sqref="A11"/>
      <selection pane="bottomRight"/>
    </sheetView>
  </sheetViews>
  <sheetFormatPr defaultRowHeight="15" customHeight="1"/>
  <cols>
    <col min="1" max="2" width="12.28515625" hidden="1" customWidth="1"/>
    <col min="3" max="3" width="4.28515625" customWidth="1"/>
    <col min="4" max="4" width="7.28515625" customWidth="1"/>
    <col min="5" max="5" width="104.7109375" customWidth="1"/>
    <col min="6" max="6" width="13.140625" customWidth="1"/>
    <col min="7" max="8" width="16.7109375" customWidth="1"/>
    <col min="9" max="9" width="16.7109375" hidden="1" customWidth="1"/>
    <col min="10" max="10" width="21.42578125" hidden="1" customWidth="1"/>
    <col min="11" max="12" width="0" hidden="1" customWidth="1"/>
    <col min="13" max="13" width="10.42578125" customWidth="1"/>
    <col min="15" max="15" width="10.28515625" hidden="1"/>
    <col min="20" max="20" width="16.7109375" hidden="1" customWidth="1"/>
  </cols>
  <sheetData>
    <row r="1" spans="1:20" ht="15" hidden="1" customHeight="1">
      <c r="A1" s="149" t="s">
        <v>7</v>
      </c>
      <c r="B1" s="149"/>
      <c r="C1" s="149"/>
      <c r="D1" s="149"/>
      <c r="E1" s="149"/>
      <c r="F1" s="149"/>
      <c r="G1" s="149"/>
      <c r="H1" s="8"/>
      <c r="I1" s="27"/>
      <c r="J1" s="149"/>
      <c r="K1" s="57"/>
      <c r="L1" s="149"/>
      <c r="M1" s="149"/>
      <c r="N1" s="149"/>
      <c r="O1" s="149"/>
      <c r="P1" s="149"/>
      <c r="Q1" s="149"/>
      <c r="R1" s="149"/>
      <c r="S1" s="149"/>
      <c r="T1" s="61"/>
    </row>
    <row r="2" spans="1:20" ht="15.75" hidden="1" customHeight="1">
      <c r="A2" s="149"/>
      <c r="B2" s="149"/>
      <c r="C2" s="149"/>
      <c r="D2" s="149"/>
      <c r="E2" s="68"/>
      <c r="F2" s="149"/>
      <c r="G2" s="9" t="s">
        <v>93</v>
      </c>
      <c r="H2" s="9" t="s">
        <v>93</v>
      </c>
      <c r="I2" s="9" t="s">
        <v>93</v>
      </c>
      <c r="J2" s="149"/>
      <c r="L2" s="149"/>
      <c r="M2" s="149"/>
      <c r="N2" s="149"/>
      <c r="O2" s="149"/>
      <c r="P2" s="149"/>
      <c r="Q2" s="149"/>
      <c r="R2" s="149"/>
      <c r="S2" s="149"/>
      <c r="T2" s="10" t="s">
        <v>8</v>
      </c>
    </row>
    <row r="3" spans="1:20" ht="15.75" hidden="1" customHeight="1">
      <c r="A3" s="8"/>
      <c r="B3" s="8"/>
      <c r="C3" s="8"/>
      <c r="D3" s="8"/>
      <c r="E3" s="68"/>
      <c r="F3" s="149"/>
      <c r="G3" s="9" t="s">
        <v>94</v>
      </c>
      <c r="H3" s="9" t="s">
        <v>95</v>
      </c>
      <c r="I3" s="9" t="s">
        <v>96</v>
      </c>
      <c r="J3" s="149"/>
      <c r="L3" s="8"/>
      <c r="M3" s="8"/>
      <c r="N3" s="8"/>
      <c r="O3" s="8"/>
      <c r="P3" s="8"/>
      <c r="Q3" s="8"/>
      <c r="R3" s="8"/>
      <c r="S3" s="8"/>
      <c r="T3" s="10" t="s">
        <v>8</v>
      </c>
    </row>
    <row r="4" spans="1:20" ht="15" hidden="1" customHeight="1">
      <c r="A4" s="149"/>
      <c r="B4" s="149"/>
      <c r="C4" s="149"/>
      <c r="D4" s="149"/>
      <c r="E4" s="149"/>
      <c r="F4" s="149"/>
      <c r="G4" s="149"/>
      <c r="H4" s="8"/>
      <c r="I4" s="27"/>
      <c r="J4" s="149"/>
      <c r="K4" s="57"/>
      <c r="L4" s="149"/>
      <c r="M4" s="149"/>
      <c r="N4" s="149"/>
      <c r="O4" s="149"/>
      <c r="P4" s="149"/>
      <c r="Q4" s="149"/>
      <c r="R4" s="149"/>
      <c r="S4" s="149"/>
      <c r="T4" s="61"/>
    </row>
    <row r="5" spans="1:20" ht="15" customHeight="1">
      <c r="A5" s="149"/>
      <c r="B5" s="149"/>
      <c r="C5" s="149"/>
      <c r="D5" s="149"/>
      <c r="E5" s="149"/>
      <c r="F5" s="149"/>
      <c r="G5" s="149"/>
      <c r="H5" s="8"/>
      <c r="I5" s="27"/>
      <c r="J5" s="149"/>
      <c r="K5" s="57"/>
      <c r="L5" s="149"/>
      <c r="M5" s="149"/>
      <c r="N5" s="11" t="s">
        <v>9</v>
      </c>
      <c r="O5" s="12" t="b">
        <f>'Общая информация'!F29="да"</f>
        <v>0</v>
      </c>
      <c r="P5" s="149"/>
      <c r="Q5" s="149"/>
      <c r="R5" s="149"/>
      <c r="S5" s="149"/>
      <c r="T5" s="61"/>
    </row>
    <row r="6" spans="1:20" ht="12.75" customHeight="1">
      <c r="A6" s="149"/>
      <c r="B6" s="149"/>
      <c r="C6" s="149"/>
      <c r="D6" s="2" t="s">
        <v>441</v>
      </c>
      <c r="E6" s="2"/>
      <c r="F6" s="149"/>
      <c r="G6" s="149"/>
      <c r="H6" s="8"/>
      <c r="I6" s="27"/>
      <c r="J6" s="149"/>
      <c r="K6" s="57"/>
      <c r="L6" s="149"/>
      <c r="M6" s="149"/>
      <c r="N6" s="149"/>
      <c r="O6" s="149"/>
      <c r="P6" s="149"/>
      <c r="Q6" s="149"/>
      <c r="R6" s="149"/>
      <c r="S6" s="149"/>
      <c r="T6" s="61"/>
    </row>
    <row r="7" spans="1:20" ht="20.25" customHeight="1">
      <c r="A7" s="149"/>
      <c r="B7" s="149"/>
      <c r="C7" s="149"/>
      <c r="D7" s="13" t="str">
        <f>objectName</f>
        <v>МУП г. Горячий Ключ "Водоканал" ИНН: 2305028371, КПП: 230501001</v>
      </c>
      <c r="E7" s="149"/>
      <c r="F7" s="149"/>
      <c r="G7" s="149"/>
      <c r="H7" s="8"/>
      <c r="I7" s="27"/>
      <c r="J7" s="149"/>
      <c r="K7" s="57"/>
      <c r="L7" s="149"/>
      <c r="M7" s="149"/>
      <c r="N7" s="149"/>
      <c r="O7" s="149"/>
      <c r="P7" s="149"/>
      <c r="Q7" s="149"/>
      <c r="R7" s="149"/>
      <c r="S7" s="149"/>
      <c r="T7" s="61"/>
    </row>
    <row r="8" spans="1:20" ht="15" customHeight="1">
      <c r="A8" s="149"/>
      <c r="B8" s="149"/>
      <c r="C8" s="149"/>
      <c r="D8" s="14"/>
      <c r="E8" s="14"/>
      <c r="F8" s="149"/>
      <c r="G8" s="15" t="s">
        <v>9</v>
      </c>
      <c r="H8" s="15" t="s">
        <v>9</v>
      </c>
      <c r="I8" s="15" t="s">
        <v>9</v>
      </c>
      <c r="J8" s="149"/>
      <c r="K8" s="15"/>
      <c r="L8" s="149"/>
      <c r="M8" s="149"/>
      <c r="N8" s="149"/>
      <c r="O8" s="149"/>
      <c r="P8" s="149"/>
      <c r="Q8" s="149"/>
      <c r="R8" s="149"/>
      <c r="S8" s="149"/>
      <c r="T8" s="15" t="s">
        <v>9</v>
      </c>
    </row>
    <row r="9" spans="1:20" ht="29.25" customHeight="1">
      <c r="A9" s="149"/>
      <c r="B9" s="149"/>
      <c r="C9" s="149"/>
      <c r="D9" s="69" t="s">
        <v>72</v>
      </c>
      <c r="E9" s="70" t="s">
        <v>11</v>
      </c>
      <c r="F9" s="152" t="s">
        <v>98</v>
      </c>
      <c r="G9" s="52" t="str">
        <f>'Общая информация'!$F$10</f>
        <v>2024</v>
      </c>
      <c r="H9" s="52" t="str">
        <f>'Общая информация'!$F$10</f>
        <v>2024</v>
      </c>
      <c r="I9" s="52" t="str">
        <f>'Общая информация'!$F$10</f>
        <v>2024</v>
      </c>
      <c r="J9" s="71" t="s">
        <v>99</v>
      </c>
      <c r="K9" s="72"/>
      <c r="L9" s="25"/>
      <c r="M9" s="73" t="s">
        <v>100</v>
      </c>
      <c r="N9" s="149"/>
      <c r="O9" s="149"/>
      <c r="P9" s="149"/>
      <c r="Q9" s="149"/>
      <c r="R9" s="149"/>
      <c r="S9" s="149"/>
      <c r="T9" s="52" t="s">
        <v>85</v>
      </c>
    </row>
    <row r="10" spans="1:20" ht="29.25" customHeight="1">
      <c r="A10" s="8"/>
      <c r="B10" s="8"/>
      <c r="C10" s="8"/>
      <c r="D10" s="74" t="s">
        <v>72</v>
      </c>
      <c r="E10" s="70" t="s">
        <v>11</v>
      </c>
      <c r="F10" s="152" t="s">
        <v>98</v>
      </c>
      <c r="G10" s="52" t="s">
        <v>94</v>
      </c>
      <c r="H10" s="52" t="s">
        <v>95</v>
      </c>
      <c r="I10" s="52" t="s">
        <v>96</v>
      </c>
      <c r="J10" s="76" t="s">
        <v>99</v>
      </c>
      <c r="K10" s="77"/>
      <c r="L10" s="25"/>
      <c r="M10" s="73" t="s">
        <v>9</v>
      </c>
      <c r="N10" s="8"/>
      <c r="O10" s="8"/>
      <c r="P10" s="8"/>
      <c r="Q10" s="8"/>
      <c r="R10" s="8"/>
      <c r="S10" s="8"/>
      <c r="T10" s="52" t="s">
        <v>85</v>
      </c>
    </row>
    <row r="11" spans="1:20" ht="15" customHeight="1">
      <c r="A11" s="149"/>
      <c r="B11" s="149"/>
      <c r="C11" s="149"/>
      <c r="D11" s="102"/>
      <c r="E11" s="102" t="s">
        <v>442</v>
      </c>
      <c r="F11" s="102"/>
      <c r="G11" s="102"/>
      <c r="H11" s="102"/>
      <c r="I11" s="102"/>
      <c r="J11" s="76"/>
      <c r="K11" s="103"/>
      <c r="L11" s="102"/>
      <c r="M11" s="149"/>
      <c r="N11" s="149"/>
      <c r="O11" s="12" t="b">
        <v>1</v>
      </c>
      <c r="P11" s="149"/>
      <c r="Q11" s="149"/>
      <c r="R11" s="149"/>
      <c r="S11" s="149"/>
      <c r="T11" s="104"/>
    </row>
    <row r="12" spans="1:20" ht="38.25" customHeight="1">
      <c r="A12" s="16" t="s">
        <v>443</v>
      </c>
      <c r="B12" s="8"/>
      <c r="C12" s="15" t="s">
        <v>9</v>
      </c>
      <c r="D12" s="78">
        <v>1</v>
      </c>
      <c r="E12" s="41" t="s">
        <v>443</v>
      </c>
      <c r="F12" s="152" t="s">
        <v>117</v>
      </c>
      <c r="G12" s="105"/>
      <c r="H12" s="79">
        <f>IF(H14=0,0,H13/H14*100)</f>
        <v>0</v>
      </c>
      <c r="I12" s="79">
        <f>IF(I14=0,0,I13/I14*100)</f>
        <v>0</v>
      </c>
      <c r="J12" s="80"/>
      <c r="K12" s="44"/>
      <c r="L12" s="8"/>
      <c r="M12" s="8"/>
      <c r="N12" s="8"/>
      <c r="O12" s="12" t="b">
        <v>1</v>
      </c>
      <c r="P12" s="8"/>
      <c r="Q12" s="8"/>
      <c r="R12" s="8"/>
      <c r="S12" s="8"/>
      <c r="T12" s="43"/>
    </row>
    <row r="13" spans="1:20" ht="26.25" customHeight="1">
      <c r="A13" s="16" t="s">
        <v>444</v>
      </c>
      <c r="B13" s="27"/>
      <c r="C13" s="15" t="s">
        <v>9</v>
      </c>
      <c r="D13" s="78" t="s">
        <v>104</v>
      </c>
      <c r="E13" s="81" t="s">
        <v>444</v>
      </c>
      <c r="F13" s="152" t="s">
        <v>157</v>
      </c>
      <c r="G13" s="106"/>
      <c r="H13" s="105"/>
      <c r="I13" s="107"/>
      <c r="J13" s="80"/>
      <c r="K13" s="44"/>
      <c r="L13" s="27"/>
      <c r="M13" s="27"/>
      <c r="N13" s="27"/>
      <c r="O13" s="12" t="b">
        <v>1</v>
      </c>
      <c r="P13" s="27"/>
      <c r="Q13" s="27"/>
      <c r="R13" s="27"/>
      <c r="S13" s="27"/>
      <c r="T13" s="43"/>
    </row>
    <row r="14" spans="1:20" ht="17.25" customHeight="1">
      <c r="A14" s="16" t="s">
        <v>445</v>
      </c>
      <c r="B14" s="27"/>
      <c r="C14" s="15" t="s">
        <v>9</v>
      </c>
      <c r="D14" s="78" t="s">
        <v>106</v>
      </c>
      <c r="E14" s="81" t="s">
        <v>445</v>
      </c>
      <c r="F14" s="152" t="s">
        <v>157</v>
      </c>
      <c r="G14" s="106"/>
      <c r="H14" s="105"/>
      <c r="I14" s="107"/>
      <c r="J14" s="80"/>
      <c r="K14" s="44"/>
      <c r="L14" s="27"/>
      <c r="M14" s="27"/>
      <c r="N14" s="27"/>
      <c r="O14" s="12" t="b">
        <v>1</v>
      </c>
      <c r="P14" s="27"/>
      <c r="Q14" s="27"/>
      <c r="R14" s="27"/>
      <c r="S14" s="27"/>
      <c r="T14" s="43"/>
    </row>
    <row r="15" spans="1:20" ht="38.25" customHeight="1">
      <c r="A15" s="16" t="s">
        <v>446</v>
      </c>
      <c r="B15" s="27"/>
      <c r="C15" s="15" t="s">
        <v>9</v>
      </c>
      <c r="D15" s="78">
        <v>2</v>
      </c>
      <c r="E15" s="41" t="s">
        <v>446</v>
      </c>
      <c r="F15" s="152" t="s">
        <v>117</v>
      </c>
      <c r="G15" s="105"/>
      <c r="H15" s="79">
        <f>IF(H17=0,0,H16/H17*100)</f>
        <v>0</v>
      </c>
      <c r="I15" s="79">
        <f>IF(I17=0,0,I16/I17*100)</f>
        <v>0</v>
      </c>
      <c r="J15" s="80"/>
      <c r="K15" s="44"/>
      <c r="L15" s="27"/>
      <c r="M15" s="27"/>
      <c r="N15" s="27"/>
      <c r="O15" s="12" t="b">
        <v>1</v>
      </c>
      <c r="P15" s="27"/>
      <c r="Q15" s="27"/>
      <c r="R15" s="27"/>
      <c r="S15" s="27"/>
      <c r="T15" s="43"/>
    </row>
    <row r="16" spans="1:20" ht="26.25" customHeight="1">
      <c r="A16" s="16" t="s">
        <v>447</v>
      </c>
      <c r="B16" s="27"/>
      <c r="C16" s="15" t="s">
        <v>9</v>
      </c>
      <c r="D16" s="78" t="s">
        <v>161</v>
      </c>
      <c r="E16" s="81" t="s">
        <v>447</v>
      </c>
      <c r="F16" s="152" t="s">
        <v>157</v>
      </c>
      <c r="G16" s="106"/>
      <c r="H16" s="105"/>
      <c r="I16" s="107"/>
      <c r="J16" s="80"/>
      <c r="K16" s="44"/>
      <c r="L16" s="27"/>
      <c r="M16" s="27"/>
      <c r="N16" s="27"/>
      <c r="O16" s="12" t="b">
        <v>1</v>
      </c>
      <c r="P16" s="27"/>
      <c r="Q16" s="27"/>
      <c r="R16" s="27"/>
      <c r="S16" s="27"/>
      <c r="T16" s="43"/>
    </row>
    <row r="17" spans="1:20" ht="17.25" customHeight="1">
      <c r="A17" s="16" t="s">
        <v>448</v>
      </c>
      <c r="B17" s="27"/>
      <c r="C17" s="15" t="s">
        <v>9</v>
      </c>
      <c r="D17" s="78" t="s">
        <v>163</v>
      </c>
      <c r="E17" s="81" t="s">
        <v>448</v>
      </c>
      <c r="F17" s="152" t="s">
        <v>157</v>
      </c>
      <c r="G17" s="106"/>
      <c r="H17" s="105"/>
      <c r="I17" s="107"/>
      <c r="J17" s="80"/>
      <c r="K17" s="44"/>
      <c r="L17" s="27"/>
      <c r="M17" s="27"/>
      <c r="N17" s="27"/>
      <c r="O17" s="12" t="b">
        <v>1</v>
      </c>
      <c r="P17" s="27"/>
      <c r="Q17" s="27"/>
      <c r="R17" s="27"/>
      <c r="S17" s="27"/>
      <c r="T17" s="43"/>
    </row>
    <row r="18" spans="1:20" ht="15" customHeight="1">
      <c r="A18" s="149"/>
      <c r="B18" s="149"/>
      <c r="C18" s="149"/>
      <c r="D18" s="102"/>
      <c r="E18" s="102" t="s">
        <v>164</v>
      </c>
      <c r="F18" s="102"/>
      <c r="G18" s="102"/>
      <c r="H18" s="102"/>
      <c r="I18" s="102"/>
      <c r="J18" s="76"/>
      <c r="K18" s="103"/>
      <c r="L18" s="102"/>
      <c r="M18" s="149"/>
      <c r="N18" s="149"/>
      <c r="O18" s="12" t="b">
        <v>1</v>
      </c>
      <c r="P18" s="149"/>
      <c r="Q18" s="149"/>
      <c r="R18" s="149"/>
      <c r="S18" s="149"/>
      <c r="T18" s="104"/>
    </row>
    <row r="19" spans="1:20" ht="26.25" customHeight="1">
      <c r="A19" s="16" t="s">
        <v>449</v>
      </c>
      <c r="B19" s="27"/>
      <c r="C19" s="15" t="s">
        <v>9</v>
      </c>
      <c r="D19" s="78">
        <v>3</v>
      </c>
      <c r="E19" s="41" t="s">
        <v>449</v>
      </c>
      <c r="F19" s="152" t="s">
        <v>166</v>
      </c>
      <c r="G19" s="105"/>
      <c r="H19" s="79">
        <f>IF(H21=0,0,H20/H21)</f>
        <v>0</v>
      </c>
      <c r="I19" s="79">
        <f>IF(I21=0,0,I20/I21)</f>
        <v>0</v>
      </c>
      <c r="J19" s="80"/>
      <c r="K19" s="44"/>
      <c r="L19" s="27"/>
      <c r="M19" s="27"/>
      <c r="N19" s="27"/>
      <c r="O19" s="12" t="b">
        <v>1</v>
      </c>
      <c r="P19" s="27"/>
      <c r="Q19" s="27"/>
      <c r="R19" s="27"/>
      <c r="S19" s="27"/>
      <c r="T19" s="43"/>
    </row>
    <row r="20" spans="1:20" ht="26.25" customHeight="1">
      <c r="A20" s="16" t="s">
        <v>450</v>
      </c>
      <c r="B20" s="27"/>
      <c r="C20" s="15" t="s">
        <v>9</v>
      </c>
      <c r="D20" s="78" t="s">
        <v>353</v>
      </c>
      <c r="E20" s="81" t="s">
        <v>450</v>
      </c>
      <c r="F20" s="152" t="s">
        <v>157</v>
      </c>
      <c r="G20" s="106"/>
      <c r="H20" s="105"/>
      <c r="I20" s="107"/>
      <c r="J20" s="80"/>
      <c r="K20" s="44"/>
      <c r="L20" s="27"/>
      <c r="M20" s="27"/>
      <c r="N20" s="27"/>
      <c r="O20" s="12" t="b">
        <v>1</v>
      </c>
      <c r="P20" s="27"/>
      <c r="Q20" s="27"/>
      <c r="R20" s="27"/>
      <c r="S20" s="27"/>
      <c r="T20" s="43"/>
    </row>
    <row r="21" spans="1:20" ht="17.25" customHeight="1">
      <c r="A21" s="16" t="s">
        <v>451</v>
      </c>
      <c r="B21" s="27"/>
      <c r="C21" s="15" t="s">
        <v>9</v>
      </c>
      <c r="D21" s="78" t="s">
        <v>355</v>
      </c>
      <c r="E21" s="81" t="s">
        <v>451</v>
      </c>
      <c r="F21" s="152" t="s">
        <v>169</v>
      </c>
      <c r="G21" s="106"/>
      <c r="H21" s="105"/>
      <c r="I21" s="107"/>
      <c r="J21" s="80"/>
      <c r="K21" s="44"/>
      <c r="L21" s="27"/>
      <c r="M21" s="27"/>
      <c r="N21" s="27"/>
      <c r="O21" s="12" t="b">
        <v>1</v>
      </c>
      <c r="P21" s="27"/>
      <c r="Q21" s="27"/>
      <c r="R21" s="27"/>
      <c r="S21" s="27"/>
      <c r="T21" s="43"/>
    </row>
    <row r="22" spans="1:20" ht="15" customHeight="1">
      <c r="A22" s="149"/>
      <c r="B22" s="149"/>
      <c r="C22" s="149"/>
      <c r="D22" s="102"/>
      <c r="E22" s="102" t="s">
        <v>170</v>
      </c>
      <c r="F22" s="102"/>
      <c r="G22" s="102"/>
      <c r="H22" s="102"/>
      <c r="I22" s="102"/>
      <c r="J22" s="76"/>
      <c r="K22" s="103"/>
      <c r="L22" s="102"/>
      <c r="M22" s="149"/>
      <c r="N22" s="149"/>
      <c r="O22" s="12" t="b">
        <v>1</v>
      </c>
      <c r="P22" s="149"/>
      <c r="Q22" s="149"/>
      <c r="R22" s="149"/>
      <c r="S22" s="149"/>
      <c r="T22" s="104"/>
    </row>
    <row r="23" spans="1:20" ht="17.25" customHeight="1">
      <c r="A23" s="16" t="s">
        <v>452</v>
      </c>
      <c r="B23" s="27"/>
      <c r="C23" s="15" t="s">
        <v>9</v>
      </c>
      <c r="D23" s="78">
        <v>4</v>
      </c>
      <c r="E23" s="41" t="s">
        <v>452</v>
      </c>
      <c r="F23" s="152" t="s">
        <v>453</v>
      </c>
      <c r="G23" s="105"/>
      <c r="H23" s="79">
        <f>IF(H25=0,0,H24/H25)</f>
        <v>0</v>
      </c>
      <c r="I23" s="79">
        <f>IF(I25=0,0,I24/I25)</f>
        <v>0</v>
      </c>
      <c r="J23" s="80"/>
      <c r="K23" s="44"/>
      <c r="L23" s="27"/>
      <c r="M23" s="27"/>
      <c r="N23" s="27"/>
      <c r="O23" s="12" t="b">
        <v>1</v>
      </c>
      <c r="P23" s="27"/>
      <c r="Q23" s="27"/>
      <c r="R23" s="27"/>
      <c r="S23" s="27"/>
      <c r="T23" s="43"/>
    </row>
    <row r="24" spans="1:20" ht="17.25" customHeight="1">
      <c r="A24" s="16" t="s">
        <v>454</v>
      </c>
      <c r="B24" s="27"/>
      <c r="C24" s="15" t="s">
        <v>9</v>
      </c>
      <c r="D24" s="78" t="s">
        <v>112</v>
      </c>
      <c r="E24" s="81" t="s">
        <v>454</v>
      </c>
      <c r="F24" s="152" t="s">
        <v>455</v>
      </c>
      <c r="G24" s="106"/>
      <c r="H24" s="105"/>
      <c r="I24" s="107"/>
      <c r="J24" s="80"/>
      <c r="K24" s="44"/>
      <c r="L24" s="27"/>
      <c r="M24" s="27"/>
      <c r="N24" s="27"/>
      <c r="O24" s="12" t="b">
        <v>1</v>
      </c>
      <c r="P24" s="27"/>
      <c r="Q24" s="27"/>
      <c r="R24" s="27"/>
      <c r="S24" s="27"/>
      <c r="T24" s="43"/>
    </row>
    <row r="25" spans="1:20" ht="17.25" customHeight="1">
      <c r="A25" s="16" t="s">
        <v>456</v>
      </c>
      <c r="B25" s="27"/>
      <c r="C25" s="15" t="s">
        <v>9</v>
      </c>
      <c r="D25" s="78" t="s">
        <v>114</v>
      </c>
      <c r="E25" s="81" t="s">
        <v>456</v>
      </c>
      <c r="F25" s="152" t="s">
        <v>173</v>
      </c>
      <c r="G25" s="106"/>
      <c r="H25" s="105"/>
      <c r="I25" s="107"/>
      <c r="J25" s="80"/>
      <c r="K25" s="44"/>
      <c r="L25" s="27"/>
      <c r="M25" s="27"/>
      <c r="N25" s="27"/>
      <c r="O25" s="12" t="b">
        <v>1</v>
      </c>
      <c r="P25" s="27"/>
      <c r="Q25" s="27"/>
      <c r="R25" s="27"/>
      <c r="S25" s="27"/>
      <c r="T25" s="43"/>
    </row>
    <row r="26" spans="1:20" ht="0" hidden="1" customHeight="1">
      <c r="A26" s="16" t="s">
        <v>183</v>
      </c>
      <c r="B26" s="8"/>
      <c r="C26" s="15" t="s">
        <v>9</v>
      </c>
      <c r="D26" s="78"/>
      <c r="E26" s="41" t="s">
        <v>183</v>
      </c>
      <c r="F26" s="31"/>
      <c r="G26" s="108" t="str">
        <f>IFERROR(INDEX('Список МО'!$G$8:$G$10,MATCH("1",'Список МО'!$E$8:$E$10,0),),"")</f>
        <v>Муниципальный округ город Горячий Ключ</v>
      </c>
      <c r="H26" s="108" t="str">
        <f>IFERROR(INDEX('Список МО'!$G$8:$G$10,MATCH("1",'Список МО'!$E$8:$E$10,0),),"")</f>
        <v>Муниципальный округ город Горячий Ключ</v>
      </c>
      <c r="I26" s="108" t="str">
        <f>IFERROR(INDEX('Список МО'!$G$8:$G$10,MATCH("1",'Список МО'!$E$8:$E$10,0),),"")</f>
        <v>Муниципальный округ город Горячий Ключ</v>
      </c>
      <c r="J26" s="80"/>
      <c r="K26" s="29"/>
      <c r="L26" s="8"/>
      <c r="M26" s="8"/>
      <c r="N26" s="8"/>
      <c r="O26" s="12" t="b">
        <v>1</v>
      </c>
      <c r="P26" s="8"/>
      <c r="Q26" s="8"/>
      <c r="R26" s="8"/>
      <c r="S26" s="8"/>
      <c r="T26" s="30"/>
    </row>
    <row r="27" spans="1:20" ht="21" customHeight="1">
      <c r="A27" s="149"/>
      <c r="B27" s="149"/>
      <c r="C27" s="149"/>
      <c r="D27" t="s">
        <v>9</v>
      </c>
      <c r="E27" s="149"/>
      <c r="F27" s="149"/>
      <c r="G27" s="149"/>
      <c r="H27" s="8"/>
      <c r="I27" s="27"/>
      <c r="J27" s="149"/>
      <c r="K27" s="57"/>
      <c r="L27" s="149"/>
      <c r="M27" s="149"/>
      <c r="N27" s="149"/>
      <c r="O27" s="149"/>
      <c r="P27" s="149"/>
      <c r="Q27" s="149"/>
      <c r="R27" s="149"/>
      <c r="S27" s="149"/>
      <c r="T27" s="61"/>
    </row>
    <row r="28" spans="1:20" ht="18" customHeight="1">
      <c r="A28" s="149"/>
      <c r="B28" s="149"/>
      <c r="C28" s="149"/>
      <c r="D28" t="s">
        <v>9</v>
      </c>
      <c r="E28" s="149"/>
      <c r="F28" s="149"/>
      <c r="G28" s="149"/>
      <c r="H28" s="8"/>
      <c r="I28" s="27"/>
      <c r="J28" s="149"/>
      <c r="K28" s="57"/>
      <c r="L28" s="149"/>
      <c r="M28" s="149"/>
      <c r="N28" s="149"/>
      <c r="O28" s="149"/>
      <c r="P28" s="149"/>
      <c r="Q28" s="149"/>
      <c r="R28" s="149"/>
      <c r="S28" s="149"/>
      <c r="T28" s="61"/>
    </row>
    <row r="29" spans="1:20" ht="18" customHeight="1">
      <c r="A29" s="149"/>
      <c r="B29" s="149"/>
      <c r="C29" s="149"/>
      <c r="D29" t="s">
        <v>9</v>
      </c>
      <c r="E29" s="149"/>
      <c r="F29" s="149"/>
      <c r="G29" s="149"/>
      <c r="H29" s="8"/>
      <c r="I29" s="27"/>
      <c r="J29" s="149"/>
      <c r="K29" s="57"/>
      <c r="L29" s="149"/>
      <c r="M29" s="149"/>
      <c r="N29" s="149"/>
      <c r="O29" s="149"/>
      <c r="P29" s="149"/>
      <c r="Q29" s="149"/>
      <c r="R29" s="149"/>
      <c r="S29" s="149"/>
      <c r="T29" s="61"/>
    </row>
    <row r="30" spans="1:20" ht="15" customHeight="1">
      <c r="A30" s="149"/>
      <c r="B30" s="149"/>
      <c r="C30" s="149"/>
      <c r="D30" s="149"/>
      <c r="E30" s="149"/>
      <c r="F30" s="149"/>
      <c r="G30" s="149"/>
      <c r="H30" s="8"/>
      <c r="I30" s="27"/>
      <c r="J30" s="149"/>
      <c r="K30" s="57"/>
      <c r="L30" s="149"/>
      <c r="M30" s="149"/>
      <c r="N30" s="149"/>
      <c r="O30" s="149"/>
      <c r="P30" s="149"/>
      <c r="Q30" s="149"/>
      <c r="R30" s="149"/>
      <c r="S30" s="149"/>
      <c r="T30" s="61"/>
    </row>
    <row r="31" spans="1:20" ht="15" hidden="1" customHeight="1">
      <c r="A31" s="149"/>
      <c r="B31" s="149"/>
      <c r="C31" s="149"/>
      <c r="D31" s="149"/>
      <c r="E31" s="149"/>
      <c r="F31" s="149"/>
      <c r="G31" s="12" t="b">
        <v>1</v>
      </c>
      <c r="H31" s="12" t="b">
        <v>1</v>
      </c>
      <c r="I31" s="12" t="b">
        <f>'ВС - Баланс'!L50</f>
        <v>0</v>
      </c>
      <c r="J31" s="12" t="b">
        <f>I31</f>
        <v>0</v>
      </c>
      <c r="K31" s="40"/>
      <c r="L31" s="149"/>
      <c r="M31" s="149"/>
      <c r="N31" s="149"/>
      <c r="O31" s="149"/>
      <c r="P31" s="149"/>
      <c r="Q31" s="149"/>
      <c r="R31" s="149"/>
      <c r="S31" s="149"/>
      <c r="T31" s="12" t="b">
        <v>1</v>
      </c>
    </row>
    <row r="32" spans="1:20" ht="15" customHeight="1">
      <c r="A32" s="149"/>
      <c r="B32" s="149"/>
      <c r="C32" s="149"/>
      <c r="D32" s="149"/>
      <c r="E32" s="149"/>
      <c r="F32" s="149"/>
      <c r="G32" s="149"/>
      <c r="H32" s="8"/>
      <c r="I32" s="27"/>
      <c r="J32" s="149"/>
      <c r="K32" s="57"/>
      <c r="L32" s="149"/>
      <c r="M32" s="149"/>
      <c r="N32" s="149"/>
      <c r="O32" s="149"/>
      <c r="P32" s="149"/>
      <c r="Q32" s="149"/>
      <c r="R32" s="149"/>
      <c r="S32" s="149"/>
      <c r="T32" s="61"/>
    </row>
    <row r="33" spans="1:20" ht="15" customHeight="1">
      <c r="A33" s="149"/>
      <c r="B33" s="149"/>
      <c r="C33" s="149"/>
      <c r="D33" s="149"/>
      <c r="E33" s="149"/>
      <c r="F33" s="149"/>
      <c r="G33" s="149"/>
      <c r="H33" s="8"/>
      <c r="I33" s="27"/>
      <c r="J33" s="149"/>
      <c r="K33" s="57"/>
      <c r="L33" s="149"/>
      <c r="M33" s="149"/>
      <c r="N33" s="149"/>
      <c r="O33" s="149"/>
      <c r="P33" s="149"/>
      <c r="Q33" s="149"/>
      <c r="R33" s="149"/>
      <c r="S33" s="149"/>
      <c r="T33" s="61"/>
    </row>
    <row r="34" spans="1:20" ht="15" customHeight="1">
      <c r="A34" s="149"/>
      <c r="B34" s="149"/>
      <c r="C34" s="149"/>
      <c r="D34" s="149"/>
      <c r="E34" s="149"/>
      <c r="F34" s="149"/>
      <c r="G34" s="149"/>
      <c r="H34" s="8"/>
      <c r="I34" s="27"/>
      <c r="J34" s="149"/>
      <c r="K34" s="57"/>
      <c r="L34" s="149"/>
      <c r="M34" s="149"/>
      <c r="N34" s="149"/>
      <c r="O34" s="149"/>
      <c r="P34" s="149"/>
      <c r="Q34" s="149"/>
      <c r="R34" s="149"/>
      <c r="S34" s="149"/>
      <c r="T34" s="61"/>
    </row>
    <row r="35" spans="1:20" ht="15" customHeight="1">
      <c r="A35" s="149"/>
      <c r="B35" s="149"/>
      <c r="C35" s="149"/>
      <c r="D35" s="149"/>
      <c r="E35" s="149"/>
      <c r="F35" s="149"/>
      <c r="G35" s="149"/>
      <c r="H35" s="8"/>
      <c r="I35" s="27"/>
      <c r="J35" s="149"/>
      <c r="K35" s="57"/>
      <c r="L35" s="149"/>
      <c r="M35" s="149"/>
      <c r="N35" s="149"/>
      <c r="O35" s="149"/>
      <c r="P35" s="149"/>
      <c r="Q35" s="149"/>
      <c r="R35" s="149"/>
      <c r="S35" s="149"/>
      <c r="T35" s="61"/>
    </row>
    <row r="36" spans="1:20" ht="15" customHeight="1">
      <c r="A36" s="149"/>
      <c r="B36" s="149"/>
      <c r="C36" s="149"/>
      <c r="D36" s="149"/>
      <c r="E36" s="149"/>
      <c r="F36" s="149"/>
      <c r="G36" s="149"/>
      <c r="H36" s="8"/>
      <c r="I36" s="27"/>
      <c r="J36" s="149"/>
      <c r="K36" s="57"/>
      <c r="L36" s="149"/>
      <c r="M36" s="149"/>
      <c r="N36" s="149"/>
      <c r="O36" s="149"/>
      <c r="P36" s="149"/>
      <c r="Q36" s="149"/>
      <c r="R36" s="149"/>
      <c r="S36" s="149"/>
      <c r="T36" s="61"/>
    </row>
    <row r="37" spans="1:20" ht="15" customHeight="1">
      <c r="A37" s="149"/>
      <c r="B37" s="149"/>
      <c r="C37" s="149"/>
      <c r="D37" s="149"/>
      <c r="E37" s="149"/>
      <c r="F37" s="149"/>
      <c r="G37" s="149"/>
      <c r="H37" s="8"/>
      <c r="I37" s="27"/>
      <c r="J37" s="149"/>
      <c r="K37" s="57"/>
      <c r="L37" s="149"/>
      <c r="M37" s="149"/>
      <c r="N37" s="149"/>
      <c r="O37" s="149"/>
      <c r="P37" s="149"/>
      <c r="Q37" s="149"/>
      <c r="R37" s="149"/>
      <c r="S37" s="149"/>
      <c r="T37" s="61"/>
    </row>
    <row r="38" spans="1:20" ht="14.25" hidden="1" customHeight="1">
      <c r="A38" s="16" t="s">
        <v>9</v>
      </c>
      <c r="B38" s="149"/>
      <c r="C38" s="15" t="s">
        <v>9</v>
      </c>
      <c r="D38" s="78"/>
      <c r="E38" s="41"/>
      <c r="F38" s="151"/>
      <c r="G38" s="43"/>
      <c r="H38" s="43"/>
      <c r="I38" s="82"/>
      <c r="J38" s="80"/>
      <c r="K38" s="44"/>
      <c r="L38" s="149"/>
      <c r="M38" s="149"/>
      <c r="N38" s="149"/>
      <c r="O38" s="12" t="b">
        <v>1</v>
      </c>
      <c r="P38" s="149"/>
      <c r="Q38" s="149"/>
      <c r="R38" s="149"/>
      <c r="S38" s="149"/>
      <c r="T38" s="43"/>
    </row>
    <row r="39" spans="1:20" ht="15.75" hidden="1" customHeight="1">
      <c r="A39" s="149"/>
      <c r="B39" s="149"/>
      <c r="C39" s="149"/>
      <c r="D39" s="149"/>
      <c r="E39" s="45" t="s">
        <v>9</v>
      </c>
      <c r="F39" s="149"/>
      <c r="G39" s="46"/>
      <c r="H39" s="46"/>
      <c r="I39" s="46"/>
      <c r="J39" s="149"/>
      <c r="K39" s="47"/>
      <c r="L39" s="149"/>
      <c r="M39" s="149"/>
      <c r="N39" s="149"/>
      <c r="O39" s="149"/>
      <c r="P39" s="149"/>
      <c r="Q39" s="149"/>
      <c r="R39" s="149"/>
      <c r="S39" s="149"/>
      <c r="T39" s="46"/>
    </row>
  </sheetData>
  <sheetProtection insertRows="0" deleteColumns="0" deleteRows="0" sort="0" autoFilter="0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30"/>
  <sheetViews>
    <sheetView showGridLines="0" topLeftCell="C5" workbookViewId="0"/>
  </sheetViews>
  <sheetFormatPr defaultRowHeight="15" customHeight="1"/>
  <cols>
    <col min="1" max="2" width="12.28515625" hidden="1" customWidth="1"/>
    <col min="3" max="3" width="4.28515625" customWidth="1"/>
    <col min="4" max="4" width="7.28515625" customWidth="1"/>
    <col min="5" max="5" width="115.140625" customWidth="1"/>
    <col min="6" max="6" width="16.7109375" customWidth="1"/>
    <col min="7" max="9" width="0" hidden="1" customWidth="1"/>
    <col min="11" max="11" width="10.28515625" hidden="1"/>
    <col min="16" max="16" width="16.7109375" hidden="1" customWidth="1"/>
  </cols>
  <sheetData>
    <row r="1" spans="1:16" ht="15" hidden="1" customHeight="1">
      <c r="A1" s="149" t="s">
        <v>7</v>
      </c>
      <c r="B1" s="149"/>
      <c r="C1" s="149"/>
      <c r="D1" s="149"/>
      <c r="E1" s="149"/>
      <c r="F1" s="149"/>
      <c r="G1" s="7"/>
      <c r="H1" s="149"/>
      <c r="I1" s="149"/>
      <c r="J1" s="149"/>
      <c r="K1" s="149"/>
      <c r="L1" s="149"/>
      <c r="M1" s="149"/>
      <c r="N1" s="149"/>
      <c r="O1" s="149"/>
      <c r="P1" s="8"/>
    </row>
    <row r="2" spans="1:16" ht="15.75" hidden="1" customHeight="1">
      <c r="A2" s="149"/>
      <c r="B2" s="149"/>
      <c r="C2" s="149"/>
      <c r="D2" s="149"/>
      <c r="E2" s="68"/>
      <c r="F2" s="9" t="s">
        <v>93</v>
      </c>
      <c r="H2" s="149"/>
      <c r="I2" s="149"/>
      <c r="J2" s="149"/>
      <c r="K2" s="149"/>
      <c r="L2" s="149"/>
      <c r="M2" s="149"/>
      <c r="N2" s="149"/>
      <c r="O2" s="149"/>
      <c r="P2" s="10" t="s">
        <v>8</v>
      </c>
    </row>
    <row r="3" spans="1:16" ht="15.75" hidden="1" customHeight="1">
      <c r="A3" s="8"/>
      <c r="B3" s="8"/>
      <c r="C3" s="8"/>
      <c r="D3" s="8"/>
      <c r="E3" s="68"/>
      <c r="F3" s="9" t="s">
        <v>95</v>
      </c>
      <c r="H3" s="8"/>
      <c r="I3" s="8"/>
      <c r="J3" s="8"/>
      <c r="K3" s="8"/>
      <c r="L3" s="8"/>
      <c r="M3" s="8"/>
      <c r="N3" s="8"/>
      <c r="O3" s="8"/>
      <c r="P3" s="10" t="s">
        <v>8</v>
      </c>
    </row>
    <row r="4" spans="1:16" ht="15" hidden="1" customHeight="1">
      <c r="A4" s="149"/>
      <c r="B4" s="149"/>
      <c r="C4" s="149"/>
      <c r="D4" s="149"/>
      <c r="E4" s="149"/>
      <c r="F4" s="149"/>
      <c r="G4" s="7"/>
      <c r="H4" s="149"/>
      <c r="I4" s="149"/>
      <c r="J4" s="149"/>
      <c r="K4" s="149"/>
      <c r="L4" s="149"/>
      <c r="M4" s="149"/>
      <c r="N4" s="149"/>
      <c r="O4" s="149"/>
      <c r="P4" s="8"/>
    </row>
    <row r="5" spans="1:16" ht="15" customHeight="1">
      <c r="A5" s="149"/>
      <c r="B5" s="149"/>
      <c r="C5" s="149"/>
      <c r="D5" s="149"/>
      <c r="E5" s="149"/>
      <c r="F5" s="149"/>
      <c r="G5" s="7"/>
      <c r="H5" s="149"/>
      <c r="I5" s="149"/>
      <c r="J5" s="11" t="s">
        <v>9</v>
      </c>
      <c r="K5" s="12" t="b">
        <f>'Общая информация'!F29="да"</f>
        <v>0</v>
      </c>
      <c r="L5" s="149"/>
      <c r="M5" s="149"/>
      <c r="N5" s="149"/>
      <c r="O5" s="149"/>
      <c r="P5" s="8"/>
    </row>
    <row r="6" spans="1:16" ht="12.75" customHeight="1">
      <c r="A6" s="149"/>
      <c r="B6" s="149"/>
      <c r="C6" s="149"/>
      <c r="D6" s="2" t="s">
        <v>457</v>
      </c>
      <c r="E6" s="2"/>
      <c r="F6" s="149"/>
      <c r="G6" s="7"/>
      <c r="H6" s="149"/>
      <c r="I6" s="149"/>
      <c r="J6" s="149"/>
      <c r="K6" s="149"/>
      <c r="L6" s="149"/>
      <c r="M6" s="149"/>
      <c r="N6" s="149"/>
      <c r="O6" s="149"/>
      <c r="P6" s="8"/>
    </row>
    <row r="7" spans="1:16" ht="20.25" customHeight="1">
      <c r="A7" s="149"/>
      <c r="B7" s="149"/>
      <c r="C7" s="149"/>
      <c r="D7" s="13" t="str">
        <f>objectName</f>
        <v>МУП г. Горячий Ключ "Водоканал" ИНН: 2305028371, КПП: 230501001</v>
      </c>
      <c r="E7" s="149"/>
      <c r="F7" s="149"/>
      <c r="G7" s="7"/>
      <c r="H7" s="149"/>
      <c r="I7" s="149"/>
      <c r="J7" s="149"/>
      <c r="K7" s="149"/>
      <c r="L7" s="149"/>
      <c r="M7" s="149"/>
      <c r="N7" s="149"/>
      <c r="O7" s="149"/>
      <c r="P7" s="8"/>
    </row>
    <row r="8" spans="1:16" ht="15" customHeight="1">
      <c r="A8" s="149"/>
      <c r="B8" s="149"/>
      <c r="C8" s="149"/>
      <c r="D8" s="14"/>
      <c r="E8" s="14"/>
      <c r="F8" s="15" t="s">
        <v>9</v>
      </c>
      <c r="G8" s="15"/>
      <c r="H8" s="149"/>
      <c r="I8" s="149"/>
      <c r="J8" s="149"/>
      <c r="K8" s="149"/>
      <c r="L8" s="149"/>
      <c r="M8" s="149"/>
      <c r="N8" s="149"/>
      <c r="O8" s="149"/>
      <c r="P8" s="15" t="s">
        <v>9</v>
      </c>
    </row>
    <row r="9" spans="1:16" ht="19.5" customHeight="1">
      <c r="A9" s="149"/>
      <c r="B9" s="149"/>
      <c r="C9" s="149"/>
      <c r="D9" s="69" t="s">
        <v>72</v>
      </c>
      <c r="E9" s="70" t="s">
        <v>11</v>
      </c>
      <c r="F9" s="52" t="str">
        <f>'Общая информация'!$F$10</f>
        <v>2024</v>
      </c>
      <c r="G9" s="77"/>
      <c r="H9" s="25"/>
      <c r="I9" s="73" t="s">
        <v>100</v>
      </c>
      <c r="J9" s="149"/>
      <c r="K9" s="149"/>
      <c r="L9" s="149"/>
      <c r="M9" s="149"/>
      <c r="N9" s="149"/>
      <c r="O9" s="149"/>
      <c r="P9" s="52" t="s">
        <v>85</v>
      </c>
    </row>
    <row r="10" spans="1:16" ht="27.75" customHeight="1">
      <c r="A10" s="8"/>
      <c r="B10" s="8"/>
      <c r="C10" s="8"/>
      <c r="D10" s="74" t="s">
        <v>72</v>
      </c>
      <c r="E10" s="70" t="s">
        <v>11</v>
      </c>
      <c r="F10" s="52" t="s">
        <v>95</v>
      </c>
      <c r="G10" s="77"/>
      <c r="H10" s="25"/>
      <c r="I10" s="73" t="s">
        <v>9</v>
      </c>
      <c r="J10" s="8"/>
      <c r="K10" s="8"/>
      <c r="L10" s="8"/>
      <c r="M10" s="8"/>
      <c r="N10" s="8"/>
      <c r="O10" s="8"/>
      <c r="P10" s="52" t="s">
        <v>85</v>
      </c>
    </row>
    <row r="11" spans="1:16" ht="15" customHeight="1">
      <c r="A11" s="149"/>
      <c r="B11" s="149"/>
      <c r="C11" s="149"/>
      <c r="D11" s="151"/>
      <c r="E11" s="151" t="s">
        <v>442</v>
      </c>
      <c r="F11" s="151"/>
      <c r="G11" s="153"/>
      <c r="H11" s="154"/>
      <c r="I11" s="149"/>
      <c r="J11" s="149"/>
      <c r="K11" s="149"/>
      <c r="L11" s="149"/>
      <c r="M11" s="149"/>
      <c r="N11" s="149"/>
      <c r="O11" s="149"/>
      <c r="P11" s="31"/>
    </row>
    <row r="12" spans="1:16" ht="38.25" customHeight="1">
      <c r="A12" s="16" t="s">
        <v>443</v>
      </c>
      <c r="B12" s="8"/>
      <c r="C12" s="15" t="s">
        <v>9</v>
      </c>
      <c r="D12" s="78">
        <v>1</v>
      </c>
      <c r="E12" s="81" t="s">
        <v>443</v>
      </c>
      <c r="F12" s="122"/>
      <c r="G12" s="24"/>
      <c r="H12" s="8"/>
      <c r="I12" s="8"/>
      <c r="J12" s="8"/>
      <c r="K12" s="12" t="b">
        <v>1</v>
      </c>
      <c r="L12" s="8"/>
      <c r="M12" s="8"/>
      <c r="N12" s="8"/>
      <c r="O12" s="8"/>
      <c r="P12" s="26"/>
    </row>
    <row r="13" spans="1:16" ht="38.25" customHeight="1">
      <c r="A13" s="16" t="s">
        <v>446</v>
      </c>
      <c r="B13" s="27"/>
      <c r="C13" s="15" t="s">
        <v>9</v>
      </c>
      <c r="D13" s="78">
        <v>2</v>
      </c>
      <c r="E13" s="81" t="s">
        <v>446</v>
      </c>
      <c r="F13" s="122"/>
      <c r="G13" s="24"/>
      <c r="H13" s="27"/>
      <c r="I13" s="27"/>
      <c r="J13" s="27"/>
      <c r="K13" s="12" t="b">
        <v>1</v>
      </c>
      <c r="L13" s="27"/>
      <c r="M13" s="27"/>
      <c r="N13" s="27"/>
      <c r="O13" s="27"/>
      <c r="P13" s="26"/>
    </row>
    <row r="14" spans="1:16" ht="15" customHeight="1">
      <c r="A14" s="149"/>
      <c r="B14" s="149"/>
      <c r="C14" s="149"/>
      <c r="D14" s="151"/>
      <c r="E14" s="151" t="s">
        <v>164</v>
      </c>
      <c r="F14" s="152"/>
      <c r="G14" s="153"/>
      <c r="H14" s="151"/>
      <c r="I14" s="149"/>
      <c r="J14" s="149"/>
      <c r="K14" s="149"/>
      <c r="L14" s="149"/>
      <c r="M14" s="149"/>
      <c r="N14" s="149"/>
      <c r="O14" s="149"/>
      <c r="P14" s="31"/>
    </row>
    <row r="15" spans="1:16" ht="26.25" customHeight="1">
      <c r="A15" s="16" t="s">
        <v>449</v>
      </c>
      <c r="B15" s="27"/>
      <c r="C15" s="15" t="s">
        <v>9</v>
      </c>
      <c r="D15" s="78">
        <v>3</v>
      </c>
      <c r="E15" s="81" t="s">
        <v>449</v>
      </c>
      <c r="F15" s="122"/>
      <c r="G15" s="24"/>
      <c r="H15" s="27"/>
      <c r="I15" s="27"/>
      <c r="J15" s="27"/>
      <c r="K15" s="12" t="b">
        <v>1</v>
      </c>
      <c r="L15" s="27"/>
      <c r="M15" s="27"/>
      <c r="N15" s="27"/>
      <c r="O15" s="27"/>
      <c r="P15" s="26"/>
    </row>
    <row r="16" spans="1:16" ht="15" customHeight="1">
      <c r="A16" s="149"/>
      <c r="B16" s="149"/>
      <c r="C16" s="149"/>
      <c r="D16" s="151"/>
      <c r="E16" s="151" t="s">
        <v>170</v>
      </c>
      <c r="F16" s="152"/>
      <c r="G16" s="153"/>
      <c r="H16" s="151"/>
      <c r="I16" s="149"/>
      <c r="J16" s="149"/>
      <c r="K16" s="149"/>
      <c r="L16" s="149"/>
      <c r="M16" s="149"/>
      <c r="N16" s="149"/>
      <c r="O16" s="149"/>
      <c r="P16" s="31"/>
    </row>
    <row r="17" spans="1:16" ht="17.25" customHeight="1">
      <c r="A17" s="16" t="s">
        <v>452</v>
      </c>
      <c r="B17" s="27"/>
      <c r="C17" s="15" t="s">
        <v>9</v>
      </c>
      <c r="D17" s="78">
        <v>4</v>
      </c>
      <c r="E17" s="81" t="s">
        <v>452</v>
      </c>
      <c r="F17" s="122"/>
      <c r="G17" s="24"/>
      <c r="H17" s="27"/>
      <c r="I17" s="27"/>
      <c r="J17" s="27"/>
      <c r="K17" s="12" t="b">
        <v>1</v>
      </c>
      <c r="L17" s="27"/>
      <c r="M17" s="27"/>
      <c r="N17" s="27"/>
      <c r="O17" s="27"/>
      <c r="P17" s="26"/>
    </row>
    <row r="18" spans="1:16" ht="21" customHeight="1">
      <c r="A18" s="149"/>
      <c r="B18" s="149"/>
      <c r="C18" s="149"/>
      <c r="D18" t="s">
        <v>9</v>
      </c>
      <c r="E18" s="149"/>
      <c r="F18" s="149"/>
      <c r="G18" s="7"/>
      <c r="H18" s="149"/>
      <c r="I18" s="149"/>
      <c r="J18" s="149"/>
      <c r="K18" s="149"/>
      <c r="L18" s="149"/>
      <c r="M18" s="149"/>
      <c r="N18" s="149"/>
      <c r="O18" s="149"/>
      <c r="P18" s="8"/>
    </row>
    <row r="19" spans="1:16" ht="18" customHeight="1">
      <c r="A19" s="149"/>
      <c r="B19" s="149"/>
      <c r="C19" s="149"/>
      <c r="D19" t="s">
        <v>9</v>
      </c>
      <c r="E19" s="149"/>
      <c r="F19" s="149"/>
      <c r="G19" s="7"/>
      <c r="H19" s="149"/>
      <c r="I19" s="149"/>
      <c r="J19" s="149"/>
      <c r="K19" s="149"/>
      <c r="L19" s="149"/>
      <c r="M19" s="149"/>
      <c r="N19" s="149"/>
      <c r="O19" s="149"/>
      <c r="P19" s="8"/>
    </row>
    <row r="20" spans="1:16" ht="18" customHeight="1">
      <c r="A20" s="149"/>
      <c r="B20" s="149"/>
      <c r="C20" s="149"/>
      <c r="D20" t="s">
        <v>9</v>
      </c>
      <c r="E20" s="149"/>
      <c r="F20" s="149"/>
      <c r="G20" s="7"/>
      <c r="H20" s="149"/>
      <c r="I20" s="149"/>
      <c r="J20" s="149"/>
      <c r="K20" s="149"/>
      <c r="L20" s="149"/>
      <c r="M20" s="149"/>
      <c r="N20" s="149"/>
      <c r="O20" s="149"/>
      <c r="P20" s="8"/>
    </row>
    <row r="21" spans="1:16" ht="15" customHeight="1">
      <c r="A21" s="149"/>
      <c r="B21" s="149"/>
      <c r="C21" s="149"/>
      <c r="D21" s="149"/>
      <c r="E21" s="149"/>
      <c r="F21" s="149"/>
      <c r="G21" s="7"/>
      <c r="H21" s="149"/>
      <c r="I21" s="149"/>
      <c r="J21" s="149"/>
      <c r="K21" s="149"/>
      <c r="L21" s="149"/>
      <c r="M21" s="149"/>
      <c r="N21" s="149"/>
      <c r="O21" s="149"/>
      <c r="P21" s="8"/>
    </row>
    <row r="22" spans="1:16" ht="15" hidden="1" customHeight="1">
      <c r="A22" s="149"/>
      <c r="B22" s="149"/>
      <c r="C22" s="149"/>
      <c r="D22" s="149"/>
      <c r="E22" s="149"/>
      <c r="F22" s="12" t="b">
        <v>1</v>
      </c>
      <c r="G22" s="40"/>
      <c r="H22" s="149"/>
      <c r="I22" s="149"/>
      <c r="J22" s="149"/>
      <c r="K22" s="149"/>
      <c r="L22" s="149"/>
      <c r="M22" s="149"/>
      <c r="N22" s="149"/>
      <c r="O22" s="149"/>
      <c r="P22" s="12" t="b">
        <v>1</v>
      </c>
    </row>
    <row r="23" spans="1:16" ht="15" customHeight="1">
      <c r="A23" s="149"/>
      <c r="B23" s="149"/>
      <c r="C23" s="149"/>
      <c r="D23" s="149"/>
      <c r="E23" s="149"/>
      <c r="F23" s="149"/>
      <c r="G23" s="7"/>
      <c r="H23" s="149"/>
      <c r="I23" s="149"/>
      <c r="J23" s="149"/>
      <c r="K23" s="149"/>
      <c r="L23" s="149"/>
      <c r="M23" s="149"/>
      <c r="N23" s="149"/>
      <c r="O23" s="149"/>
      <c r="P23" s="8"/>
    </row>
    <row r="24" spans="1:16" ht="15" customHeight="1">
      <c r="A24" s="149"/>
      <c r="B24" s="149"/>
      <c r="C24" s="149"/>
      <c r="D24" s="149"/>
      <c r="E24" s="149"/>
      <c r="F24" s="149"/>
      <c r="G24" s="7"/>
      <c r="H24" s="149"/>
      <c r="I24" s="149"/>
      <c r="J24" s="149"/>
      <c r="K24" s="149"/>
      <c r="L24" s="149"/>
      <c r="M24" s="149"/>
      <c r="N24" s="149"/>
      <c r="O24" s="149"/>
      <c r="P24" s="8"/>
    </row>
    <row r="25" spans="1:16" ht="15" customHeight="1">
      <c r="A25" s="149"/>
      <c r="B25" s="149"/>
      <c r="C25" s="149"/>
      <c r="D25" s="149"/>
      <c r="E25" s="149"/>
      <c r="F25" s="149"/>
      <c r="G25" s="7"/>
      <c r="H25" s="149"/>
      <c r="I25" s="149"/>
      <c r="J25" s="149"/>
      <c r="K25" s="149"/>
      <c r="L25" s="149"/>
      <c r="M25" s="149"/>
      <c r="N25" s="149"/>
      <c r="O25" s="149"/>
      <c r="P25" s="8"/>
    </row>
    <row r="26" spans="1:16" ht="15" customHeight="1">
      <c r="A26" s="149"/>
      <c r="B26" s="149"/>
      <c r="C26" s="149"/>
      <c r="D26" s="149"/>
      <c r="E26" s="149"/>
      <c r="F26" s="149"/>
      <c r="G26" s="7"/>
      <c r="H26" s="149"/>
      <c r="I26" s="149"/>
      <c r="J26" s="149"/>
      <c r="K26" s="149"/>
      <c r="L26" s="149"/>
      <c r="M26" s="149"/>
      <c r="N26" s="149"/>
      <c r="O26" s="149"/>
      <c r="P26" s="8"/>
    </row>
    <row r="27" spans="1:16" ht="15" customHeight="1">
      <c r="A27" s="149"/>
      <c r="B27" s="149"/>
      <c r="C27" s="149"/>
      <c r="D27" s="149"/>
      <c r="E27" s="149"/>
      <c r="F27" s="149"/>
      <c r="G27" s="7"/>
      <c r="H27" s="149"/>
      <c r="I27" s="149"/>
      <c r="J27" s="149"/>
      <c r="K27" s="149"/>
      <c r="L27" s="149"/>
      <c r="M27" s="149"/>
      <c r="N27" s="149"/>
      <c r="O27" s="149"/>
      <c r="P27" s="8"/>
    </row>
    <row r="28" spans="1:16" ht="15" customHeight="1">
      <c r="A28" s="149"/>
      <c r="B28" s="149"/>
      <c r="C28" s="149"/>
      <c r="D28" s="149"/>
      <c r="E28" s="149"/>
      <c r="F28" s="149"/>
      <c r="G28" s="7"/>
      <c r="H28" s="149"/>
      <c r="I28" s="149"/>
      <c r="J28" s="149"/>
      <c r="K28" s="149"/>
      <c r="L28" s="149"/>
      <c r="M28" s="149"/>
      <c r="N28" s="149"/>
      <c r="O28" s="149"/>
      <c r="P28" s="8"/>
    </row>
    <row r="29" spans="1:16" ht="14.25" hidden="1" customHeight="1">
      <c r="A29" s="16" t="s">
        <v>9</v>
      </c>
      <c r="B29" s="149"/>
      <c r="C29" s="15" t="s">
        <v>9</v>
      </c>
      <c r="D29" s="78"/>
      <c r="E29" s="41"/>
      <c r="F29" s="43"/>
      <c r="G29" s="44"/>
      <c r="H29" s="149"/>
      <c r="I29" s="149"/>
      <c r="J29" s="149"/>
      <c r="K29" s="12" t="b">
        <v>1</v>
      </c>
      <c r="L29" s="149"/>
      <c r="M29" s="149"/>
      <c r="N29" s="149"/>
      <c r="O29" s="149"/>
      <c r="P29" s="43"/>
    </row>
    <row r="30" spans="1:16" ht="15.75" hidden="1" customHeight="1">
      <c r="A30" s="149"/>
      <c r="B30" s="149"/>
      <c r="C30" s="149"/>
      <c r="D30" s="149"/>
      <c r="E30" s="45" t="s">
        <v>9</v>
      </c>
      <c r="F30" s="46"/>
      <c r="G30" s="47"/>
      <c r="H30" s="149"/>
      <c r="I30" s="149"/>
      <c r="J30" s="149"/>
      <c r="K30" s="149"/>
      <c r="L30" s="149"/>
      <c r="M30" s="149"/>
      <c r="N30" s="149"/>
      <c r="O30" s="149"/>
      <c r="P30" s="46"/>
    </row>
  </sheetData>
  <sheetProtection insertRows="0" deleteColumns="0" deleteRows="0" sort="0" autoFilter="0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  <outlinePr summaryBelow="0" summaryRight="0"/>
  </sheetPr>
  <dimension ref="A1:S25"/>
  <sheetViews>
    <sheetView showGridLines="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/>
    </sheetView>
  </sheetViews>
  <sheetFormatPr defaultRowHeight="15" customHeight="1"/>
  <cols>
    <col min="1" max="2" width="12.28515625" hidden="1" customWidth="1"/>
    <col min="3" max="3" width="4.28515625" customWidth="1"/>
    <col min="4" max="4" width="7.28515625" customWidth="1"/>
    <col min="5" max="5" width="104.7109375" customWidth="1"/>
    <col min="6" max="7" width="16.7109375" customWidth="1"/>
    <col min="8" max="8" width="16.7109375" hidden="1" customWidth="1"/>
    <col min="9" max="9" width="21.42578125" hidden="1" customWidth="1"/>
    <col min="10" max="11" width="0" hidden="1" customWidth="1"/>
    <col min="12" max="12" width="6" customWidth="1"/>
    <col min="14" max="14" width="10.28515625" hidden="1"/>
    <col min="19" max="19" width="16.7109375" hidden="1" customWidth="1"/>
  </cols>
  <sheetData>
    <row r="1" spans="1:19" ht="15" hidden="1" customHeight="1">
      <c r="A1" s="149" t="s">
        <v>7</v>
      </c>
      <c r="B1" s="149"/>
      <c r="C1" s="149"/>
      <c r="D1" s="149"/>
      <c r="E1" s="149"/>
      <c r="F1" s="149"/>
      <c r="G1" s="8"/>
      <c r="H1" s="27"/>
      <c r="I1" s="149"/>
      <c r="J1" s="57"/>
      <c r="K1" s="149"/>
      <c r="L1" s="149"/>
      <c r="M1" s="149"/>
      <c r="N1" s="149"/>
      <c r="O1" s="149"/>
      <c r="P1" s="149"/>
      <c r="Q1" s="149"/>
      <c r="R1" s="149"/>
      <c r="S1" s="61"/>
    </row>
    <row r="2" spans="1:19" ht="15.75" hidden="1" customHeight="1">
      <c r="A2" s="149"/>
      <c r="B2" s="149"/>
      <c r="C2" s="149"/>
      <c r="D2" s="149"/>
      <c r="E2" s="68"/>
      <c r="F2" s="9" t="s">
        <v>93</v>
      </c>
      <c r="G2" s="9" t="s">
        <v>93</v>
      </c>
      <c r="H2" s="9" t="s">
        <v>93</v>
      </c>
      <c r="I2" s="149"/>
      <c r="K2" s="149"/>
      <c r="L2" s="149"/>
      <c r="M2" s="149"/>
      <c r="N2" s="149"/>
      <c r="O2" s="149"/>
      <c r="P2" s="149"/>
      <c r="Q2" s="149"/>
      <c r="R2" s="149"/>
      <c r="S2" s="10" t="s">
        <v>8</v>
      </c>
    </row>
    <row r="3" spans="1:19" ht="15.75" hidden="1" customHeight="1">
      <c r="A3" s="8"/>
      <c r="B3" s="8"/>
      <c r="C3" s="8"/>
      <c r="D3" s="8"/>
      <c r="E3" s="68"/>
      <c r="F3" s="9" t="s">
        <v>94</v>
      </c>
      <c r="G3" s="9" t="s">
        <v>95</v>
      </c>
      <c r="H3" s="9" t="s">
        <v>96</v>
      </c>
      <c r="I3" s="149"/>
      <c r="K3" s="8"/>
      <c r="L3" s="8"/>
      <c r="M3" s="8"/>
      <c r="N3" s="8"/>
      <c r="O3" s="8"/>
      <c r="P3" s="8"/>
      <c r="Q3" s="8"/>
      <c r="R3" s="8"/>
      <c r="S3" s="10" t="s">
        <v>8</v>
      </c>
    </row>
    <row r="4" spans="1:19" ht="15" hidden="1" customHeight="1">
      <c r="A4" s="149"/>
      <c r="B4" s="149"/>
      <c r="C4" s="149"/>
      <c r="D4" s="149"/>
      <c r="E4" s="149"/>
      <c r="F4" s="149"/>
      <c r="G4" s="8"/>
      <c r="H4" s="27"/>
      <c r="I4" s="149"/>
      <c r="J4" s="57"/>
      <c r="K4" s="149"/>
      <c r="L4" s="149"/>
      <c r="M4" s="149"/>
      <c r="N4" s="149"/>
      <c r="O4" s="149"/>
      <c r="P4" s="149"/>
      <c r="Q4" s="149"/>
      <c r="R4" s="149"/>
      <c r="S4" s="61"/>
    </row>
    <row r="5" spans="1:19" ht="15" customHeight="1">
      <c r="A5" s="149"/>
      <c r="B5" s="149"/>
      <c r="C5" s="149"/>
      <c r="D5" s="149"/>
      <c r="E5" s="149"/>
      <c r="F5" s="149"/>
      <c r="G5" s="8"/>
      <c r="H5" s="27"/>
      <c r="I5" s="149"/>
      <c r="J5" s="57"/>
      <c r="K5" s="149"/>
      <c r="L5" s="149"/>
      <c r="M5" s="11" t="s">
        <v>9</v>
      </c>
      <c r="N5" s="12" t="b">
        <f>'Общая информация'!F29="да"</f>
        <v>0</v>
      </c>
      <c r="O5" s="149"/>
      <c r="P5" s="149"/>
      <c r="Q5" s="149"/>
      <c r="R5" s="149"/>
      <c r="S5" s="61"/>
    </row>
    <row r="6" spans="1:19" ht="12.75" customHeight="1">
      <c r="A6" s="149"/>
      <c r="B6" s="149"/>
      <c r="C6" s="149"/>
      <c r="D6" s="2" t="s">
        <v>458</v>
      </c>
      <c r="E6" s="2"/>
      <c r="F6" s="149"/>
      <c r="G6" s="8"/>
      <c r="H6" s="27"/>
      <c r="I6" s="149"/>
      <c r="J6" s="57"/>
      <c r="K6" s="149"/>
      <c r="L6" s="149"/>
      <c r="M6" s="149"/>
      <c r="N6" s="149"/>
      <c r="O6" s="149"/>
      <c r="P6" s="149"/>
      <c r="Q6" s="149"/>
      <c r="R6" s="149"/>
      <c r="S6" s="61"/>
    </row>
    <row r="7" spans="1:19" ht="20.25" customHeight="1">
      <c r="A7" s="149"/>
      <c r="B7" s="149"/>
      <c r="C7" s="149"/>
      <c r="D7" s="13" t="str">
        <f>objectName</f>
        <v>МУП г. Горячий Ключ "Водоканал" ИНН: 2305028371, КПП: 230501001</v>
      </c>
      <c r="E7" s="149"/>
      <c r="F7" s="149"/>
      <c r="G7" s="8"/>
      <c r="H7" s="27"/>
      <c r="I7" s="149"/>
      <c r="J7" s="57"/>
      <c r="K7" s="149"/>
      <c r="L7" s="149"/>
      <c r="M7" s="149"/>
      <c r="N7" s="149"/>
      <c r="O7" s="149"/>
      <c r="P7" s="149"/>
      <c r="Q7" s="149"/>
      <c r="R7" s="149"/>
      <c r="S7" s="61"/>
    </row>
    <row r="8" spans="1:19" ht="15" customHeight="1">
      <c r="A8" s="149"/>
      <c r="B8" s="149"/>
      <c r="C8" s="149"/>
      <c r="D8" s="14"/>
      <c r="E8" s="14"/>
      <c r="F8" s="15" t="s">
        <v>9</v>
      </c>
      <c r="G8" s="15" t="s">
        <v>9</v>
      </c>
      <c r="H8" s="15" t="s">
        <v>9</v>
      </c>
      <c r="I8" s="149"/>
      <c r="J8" s="15"/>
      <c r="K8" s="149"/>
      <c r="L8" s="149"/>
      <c r="M8" s="149"/>
      <c r="N8" s="149"/>
      <c r="O8" s="149"/>
      <c r="P8" s="149"/>
      <c r="Q8" s="149"/>
      <c r="R8" s="149"/>
      <c r="S8" s="15" t="s">
        <v>9</v>
      </c>
    </row>
    <row r="9" spans="1:19" ht="19.5" customHeight="1">
      <c r="A9" s="149"/>
      <c r="B9" s="149"/>
      <c r="C9" s="149"/>
      <c r="D9" s="69" t="s">
        <v>72</v>
      </c>
      <c r="E9" s="70" t="s">
        <v>11</v>
      </c>
      <c r="F9" s="52" t="str">
        <f>'Общая информация'!$F$10</f>
        <v>2024</v>
      </c>
      <c r="G9" s="52" t="str">
        <f>'Общая информация'!$F$10</f>
        <v>2024</v>
      </c>
      <c r="H9" s="52" t="str">
        <f>'Общая информация'!$F$10</f>
        <v>2024</v>
      </c>
      <c r="I9" s="71" t="s">
        <v>99</v>
      </c>
      <c r="J9" s="72"/>
      <c r="K9" s="25"/>
      <c r="L9" s="73" t="s">
        <v>100</v>
      </c>
      <c r="M9" s="149"/>
      <c r="N9" s="149"/>
      <c r="O9" s="149"/>
      <c r="P9" s="149"/>
      <c r="Q9" s="149"/>
      <c r="R9" s="149"/>
      <c r="S9" s="52" t="s">
        <v>85</v>
      </c>
    </row>
    <row r="10" spans="1:19" ht="29.25" customHeight="1">
      <c r="A10" s="8"/>
      <c r="B10" s="8"/>
      <c r="C10" s="8"/>
      <c r="D10" s="74" t="s">
        <v>72</v>
      </c>
      <c r="E10" s="70" t="s">
        <v>11</v>
      </c>
      <c r="F10" s="52" t="s">
        <v>94</v>
      </c>
      <c r="G10" s="52" t="s">
        <v>95</v>
      </c>
      <c r="H10" s="52" t="s">
        <v>96</v>
      </c>
      <c r="I10" s="76" t="s">
        <v>99</v>
      </c>
      <c r="J10" s="77"/>
      <c r="K10" s="25"/>
      <c r="L10" s="73" t="s">
        <v>9</v>
      </c>
      <c r="M10" s="8"/>
      <c r="N10" s="8"/>
      <c r="O10" s="8"/>
      <c r="P10" s="8"/>
      <c r="Q10" s="8"/>
      <c r="R10" s="8"/>
      <c r="S10" s="52" t="s">
        <v>85</v>
      </c>
    </row>
    <row r="11" spans="1:19" ht="26.25" customHeight="1">
      <c r="A11" s="16" t="s">
        <v>459</v>
      </c>
      <c r="B11" s="27"/>
      <c r="C11" s="15" t="s">
        <v>9</v>
      </c>
      <c r="D11" s="78">
        <v>1</v>
      </c>
      <c r="E11" s="41" t="s">
        <v>459</v>
      </c>
      <c r="F11" s="43"/>
      <c r="G11" s="43"/>
      <c r="H11" s="82"/>
      <c r="I11" s="80"/>
      <c r="J11" s="44"/>
      <c r="K11" s="27"/>
      <c r="L11" s="27"/>
      <c r="M11" s="27"/>
      <c r="N11" s="12" t="b">
        <v>1</v>
      </c>
      <c r="O11" s="27"/>
      <c r="P11" s="27"/>
      <c r="Q11" s="27"/>
      <c r="R11" s="27"/>
      <c r="S11" s="43"/>
    </row>
    <row r="12" spans="1:19" ht="17.25" customHeight="1">
      <c r="A12" s="16" t="s">
        <v>460</v>
      </c>
      <c r="B12" s="27"/>
      <c r="C12" s="15" t="s">
        <v>9</v>
      </c>
      <c r="D12" s="78">
        <v>2</v>
      </c>
      <c r="E12" s="41" t="s">
        <v>460</v>
      </c>
      <c r="F12" s="43"/>
      <c r="G12" s="43"/>
      <c r="H12" s="82"/>
      <c r="I12" s="80"/>
      <c r="J12" s="44"/>
      <c r="K12" s="27"/>
      <c r="L12" s="27"/>
      <c r="M12" s="27"/>
      <c r="N12" s="12" t="b">
        <v>1</v>
      </c>
      <c r="O12" s="27"/>
      <c r="P12" s="27"/>
      <c r="Q12" s="27"/>
      <c r="R12" s="27"/>
      <c r="S12" s="43"/>
    </row>
    <row r="13" spans="1:19" ht="21" customHeight="1">
      <c r="A13" s="149"/>
      <c r="B13" s="149"/>
      <c r="C13" s="149"/>
      <c r="D13" t="s">
        <v>9</v>
      </c>
      <c r="E13" s="149"/>
      <c r="F13" s="149"/>
      <c r="G13" s="8"/>
      <c r="H13" s="27"/>
      <c r="I13" s="149"/>
      <c r="J13" s="57"/>
      <c r="K13" s="149"/>
      <c r="L13" s="149"/>
      <c r="M13" s="149"/>
      <c r="N13" s="149"/>
      <c r="O13" s="149"/>
      <c r="P13" s="149"/>
      <c r="Q13" s="149"/>
      <c r="R13" s="149"/>
      <c r="S13" s="61"/>
    </row>
    <row r="14" spans="1:19" ht="18" customHeight="1">
      <c r="A14" s="149"/>
      <c r="B14" s="149"/>
      <c r="C14" s="149"/>
      <c r="D14" t="s">
        <v>9</v>
      </c>
      <c r="E14" s="149"/>
      <c r="F14" s="149"/>
      <c r="G14" s="8"/>
      <c r="H14" s="27"/>
      <c r="I14" s="149"/>
      <c r="J14" s="57"/>
      <c r="K14" s="149"/>
      <c r="L14" s="149"/>
      <c r="M14" s="149"/>
      <c r="N14" s="149"/>
      <c r="O14" s="149"/>
      <c r="P14" s="149"/>
      <c r="Q14" s="149"/>
      <c r="R14" s="149"/>
      <c r="S14" s="61"/>
    </row>
    <row r="15" spans="1:19" ht="18" customHeight="1">
      <c r="A15" s="149"/>
      <c r="B15" s="149"/>
      <c r="C15" s="149"/>
      <c r="D15" t="s">
        <v>9</v>
      </c>
      <c r="E15" s="149"/>
      <c r="F15" s="149"/>
      <c r="G15" s="8"/>
      <c r="H15" s="27"/>
      <c r="I15" s="149"/>
      <c r="J15" s="57"/>
      <c r="K15" s="149"/>
      <c r="L15" s="149"/>
      <c r="M15" s="149"/>
      <c r="N15" s="149"/>
      <c r="O15" s="149"/>
      <c r="P15" s="149"/>
      <c r="Q15" s="149"/>
      <c r="R15" s="149"/>
      <c r="S15" s="61"/>
    </row>
    <row r="16" spans="1:19" ht="15" customHeight="1">
      <c r="A16" s="149"/>
      <c r="B16" s="149"/>
      <c r="C16" s="149"/>
      <c r="D16" s="149"/>
      <c r="E16" s="149"/>
      <c r="F16" s="149"/>
      <c r="G16" s="8"/>
      <c r="H16" s="27"/>
      <c r="I16" s="149"/>
      <c r="J16" s="57"/>
      <c r="K16" s="149"/>
      <c r="L16" s="149"/>
      <c r="M16" s="149"/>
      <c r="N16" s="149"/>
      <c r="O16" s="149"/>
      <c r="P16" s="149"/>
      <c r="Q16" s="149"/>
      <c r="R16" s="149"/>
      <c r="S16" s="61"/>
    </row>
    <row r="17" spans="1:19" ht="15" hidden="1" customHeight="1">
      <c r="A17" s="149"/>
      <c r="B17" s="149"/>
      <c r="C17" s="149"/>
      <c r="D17" s="149"/>
      <c r="E17" s="149"/>
      <c r="F17" s="12" t="b">
        <v>1</v>
      </c>
      <c r="G17" s="12" t="b">
        <v>1</v>
      </c>
      <c r="H17" s="12" t="b">
        <f>'ВС - Баланс'!L50</f>
        <v>0</v>
      </c>
      <c r="I17" s="12" t="b">
        <f>H17</f>
        <v>0</v>
      </c>
      <c r="J17" s="40"/>
      <c r="K17" s="149"/>
      <c r="L17" s="149"/>
      <c r="M17" s="149"/>
      <c r="N17" s="149"/>
      <c r="O17" s="149"/>
      <c r="P17" s="149"/>
      <c r="Q17" s="149"/>
      <c r="R17" s="149"/>
      <c r="S17" s="12" t="b">
        <v>1</v>
      </c>
    </row>
    <row r="18" spans="1:19" ht="15" customHeight="1">
      <c r="A18" s="149"/>
      <c r="B18" s="149"/>
      <c r="C18" s="149"/>
      <c r="D18" s="149"/>
      <c r="E18" s="149"/>
      <c r="F18" s="149"/>
      <c r="G18" s="8"/>
      <c r="H18" s="27"/>
      <c r="I18" s="149"/>
      <c r="J18" s="57"/>
      <c r="K18" s="149"/>
      <c r="L18" s="149"/>
      <c r="M18" s="149"/>
      <c r="N18" s="149"/>
      <c r="O18" s="149"/>
      <c r="P18" s="149"/>
      <c r="Q18" s="149"/>
      <c r="R18" s="149"/>
      <c r="S18" s="61"/>
    </row>
    <row r="19" spans="1:19" ht="15" customHeight="1">
      <c r="A19" s="149"/>
      <c r="B19" s="149"/>
      <c r="C19" s="149"/>
      <c r="D19" s="149"/>
      <c r="E19" s="149"/>
      <c r="F19" s="149"/>
      <c r="G19" s="8"/>
      <c r="H19" s="27"/>
      <c r="I19" s="149"/>
      <c r="J19" s="57"/>
      <c r="K19" s="149"/>
      <c r="L19" s="149"/>
      <c r="M19" s="149"/>
      <c r="N19" s="149"/>
      <c r="O19" s="149"/>
      <c r="P19" s="149"/>
      <c r="Q19" s="149"/>
      <c r="R19" s="149"/>
      <c r="S19" s="61"/>
    </row>
    <row r="20" spans="1:19" ht="15" customHeight="1">
      <c r="A20" s="149"/>
      <c r="B20" s="149"/>
      <c r="C20" s="149"/>
      <c r="D20" s="149"/>
      <c r="E20" s="149"/>
      <c r="F20" s="149"/>
      <c r="G20" s="8"/>
      <c r="H20" s="27"/>
      <c r="I20" s="149"/>
      <c r="J20" s="57"/>
      <c r="K20" s="149"/>
      <c r="L20" s="149"/>
      <c r="M20" s="149"/>
      <c r="N20" s="149"/>
      <c r="O20" s="149"/>
      <c r="P20" s="149"/>
      <c r="Q20" s="149"/>
      <c r="R20" s="149"/>
      <c r="S20" s="61"/>
    </row>
    <row r="21" spans="1:19" ht="15" customHeight="1">
      <c r="A21" s="149"/>
      <c r="B21" s="149"/>
      <c r="C21" s="149"/>
      <c r="D21" s="149"/>
      <c r="E21" s="149"/>
      <c r="F21" s="149"/>
      <c r="G21" s="8"/>
      <c r="H21" s="27"/>
      <c r="I21" s="149"/>
      <c r="J21" s="57"/>
      <c r="K21" s="149"/>
      <c r="L21" s="149"/>
      <c r="M21" s="149"/>
      <c r="N21" s="149"/>
      <c r="O21" s="149"/>
      <c r="P21" s="149"/>
      <c r="Q21" s="149"/>
      <c r="R21" s="149"/>
      <c r="S21" s="61"/>
    </row>
    <row r="22" spans="1:19" ht="15" customHeight="1">
      <c r="A22" s="149"/>
      <c r="B22" s="149"/>
      <c r="C22" s="149"/>
      <c r="D22" s="149"/>
      <c r="E22" s="149"/>
      <c r="F22" s="149"/>
      <c r="G22" s="8"/>
      <c r="H22" s="27"/>
      <c r="I22" s="149"/>
      <c r="J22" s="57"/>
      <c r="K22" s="149"/>
      <c r="L22" s="149"/>
      <c r="M22" s="149"/>
      <c r="N22" s="149"/>
      <c r="O22" s="149"/>
      <c r="P22" s="149"/>
      <c r="Q22" s="149"/>
      <c r="R22" s="149"/>
      <c r="S22" s="61"/>
    </row>
    <row r="23" spans="1:19" ht="15" customHeight="1">
      <c r="A23" s="149"/>
      <c r="B23" s="149"/>
      <c r="C23" s="149"/>
      <c r="D23" s="149"/>
      <c r="E23" s="149"/>
      <c r="F23" s="149"/>
      <c r="G23" s="8"/>
      <c r="H23" s="27"/>
      <c r="I23" s="149"/>
      <c r="J23" s="57"/>
      <c r="K23" s="149"/>
      <c r="L23" s="149"/>
      <c r="M23" s="149"/>
      <c r="N23" s="149"/>
      <c r="O23" s="149"/>
      <c r="P23" s="149"/>
      <c r="Q23" s="149"/>
      <c r="R23" s="149"/>
      <c r="S23" s="61"/>
    </row>
    <row r="24" spans="1:19" ht="14.25" hidden="1" customHeight="1">
      <c r="A24" s="16" t="s">
        <v>9</v>
      </c>
      <c r="B24" s="149"/>
      <c r="C24" s="15" t="s">
        <v>9</v>
      </c>
      <c r="D24" s="78"/>
      <c r="E24" s="41"/>
      <c r="F24" s="43"/>
      <c r="G24" s="43"/>
      <c r="H24" s="82"/>
      <c r="I24" s="80"/>
      <c r="J24" s="44"/>
      <c r="K24" s="149"/>
      <c r="L24" s="149"/>
      <c r="M24" s="149"/>
      <c r="N24" s="12" t="b">
        <v>1</v>
      </c>
      <c r="O24" s="149"/>
      <c r="P24" s="149"/>
      <c r="Q24" s="149"/>
      <c r="R24" s="149"/>
      <c r="S24" s="43"/>
    </row>
    <row r="25" spans="1:19" ht="15.75" hidden="1" customHeight="1">
      <c r="A25" s="149"/>
      <c r="B25" s="149"/>
      <c r="C25" s="149"/>
      <c r="D25" s="149"/>
      <c r="E25" s="45" t="s">
        <v>9</v>
      </c>
      <c r="F25" s="46"/>
      <c r="G25" s="46"/>
      <c r="H25" s="46"/>
      <c r="I25" s="149"/>
      <c r="J25" s="47"/>
      <c r="K25" s="149"/>
      <c r="L25" s="149"/>
      <c r="M25" s="149"/>
      <c r="N25" s="149"/>
      <c r="O25" s="149"/>
      <c r="P25" s="149"/>
      <c r="Q25" s="149"/>
      <c r="R25" s="149"/>
      <c r="S25" s="46"/>
    </row>
  </sheetData>
  <sheetProtection insertRows="0" deleteColumns="0" deleteRows="0" sort="0" autoFilter="0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22"/>
  <sheetViews>
    <sheetView showGridLines="0" topLeftCell="D3" workbookViewId="0"/>
  </sheetViews>
  <sheetFormatPr defaultRowHeight="15" customHeight="1"/>
  <cols>
    <col min="1" max="1" width="12.28515625" hidden="1" customWidth="1"/>
    <col min="2" max="2" width="15.42578125" hidden="1" customWidth="1"/>
    <col min="3" max="3" width="12.28515625" hidden="1" customWidth="1"/>
    <col min="4" max="4" width="4.28515625" customWidth="1"/>
    <col min="5" max="5" width="7.28515625" customWidth="1"/>
    <col min="6" max="6" width="33.28515625" customWidth="1"/>
    <col min="7" max="8" width="35.42578125" customWidth="1"/>
    <col min="9" max="9" width="6" customWidth="1"/>
    <col min="10" max="10" width="15.140625" customWidth="1"/>
    <col min="11" max="11" width="6" customWidth="1"/>
    <col min="12" max="13" width="10.28515625" hidden="1"/>
    <col min="18" max="18" width="21.28515625" hidden="1" customWidth="1"/>
    <col min="19" max="19" width="3.5703125" hidden="1" customWidth="1"/>
  </cols>
  <sheetData>
    <row r="1" spans="1:19" ht="14.25" hidden="1" customHeight="1">
      <c r="A1" s="149" t="s">
        <v>7</v>
      </c>
      <c r="B1" s="149"/>
      <c r="C1" s="149"/>
      <c r="D1" s="149"/>
      <c r="E1" s="149"/>
      <c r="F1" s="8"/>
      <c r="G1" s="16" t="s">
        <v>87</v>
      </c>
      <c r="H1" s="16" t="s">
        <v>88</v>
      </c>
      <c r="I1" s="149"/>
      <c r="J1" s="149"/>
      <c r="K1" s="149"/>
      <c r="L1" s="149"/>
      <c r="M1" s="149"/>
      <c r="N1" s="149"/>
      <c r="O1" s="149"/>
      <c r="P1" s="149"/>
      <c r="Q1" s="149"/>
      <c r="R1" s="16" t="s">
        <v>9</v>
      </c>
      <c r="S1" s="149"/>
    </row>
    <row r="2" spans="1:19" ht="15" hidden="1" customHeight="1">
      <c r="A2" s="149"/>
      <c r="B2" s="149"/>
      <c r="C2" s="149"/>
      <c r="D2" s="149"/>
      <c r="E2" s="149"/>
      <c r="F2" s="149"/>
      <c r="G2" s="8"/>
      <c r="H2" s="27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</row>
    <row r="3" spans="1:19" ht="15" customHeight="1">
      <c r="A3" s="149"/>
      <c r="B3" s="149"/>
      <c r="C3" s="149"/>
      <c r="D3" s="149"/>
      <c r="E3" s="149"/>
      <c r="F3" s="149"/>
      <c r="G3" s="8"/>
      <c r="H3" s="27"/>
      <c r="I3" s="149"/>
      <c r="J3" s="149"/>
      <c r="K3" s="149"/>
      <c r="L3" s="11" t="s">
        <v>9</v>
      </c>
      <c r="M3" s="12" t="b">
        <v>1</v>
      </c>
      <c r="N3" s="149"/>
      <c r="O3" s="149"/>
      <c r="P3" s="149"/>
      <c r="Q3" s="149"/>
      <c r="R3" s="149"/>
      <c r="S3" s="149"/>
    </row>
    <row r="4" spans="1:19" ht="18" customHeight="1">
      <c r="A4" s="149"/>
      <c r="B4" s="149"/>
      <c r="C4" s="149"/>
      <c r="D4" s="149"/>
      <c r="E4" s="2" t="s">
        <v>89</v>
      </c>
      <c r="F4" s="2"/>
      <c r="G4" s="48"/>
      <c r="H4" s="48"/>
      <c r="I4" s="149"/>
      <c r="J4" s="149"/>
      <c r="K4" s="149"/>
      <c r="L4" s="149"/>
      <c r="M4" s="149"/>
      <c r="N4" s="149"/>
      <c r="O4" s="149"/>
      <c r="P4" s="149"/>
      <c r="Q4" s="149"/>
      <c r="R4" s="48"/>
      <c r="S4" s="149"/>
    </row>
    <row r="5" spans="1:19" ht="20.25" customHeight="1">
      <c r="A5" s="149"/>
      <c r="B5" s="149"/>
      <c r="C5" s="149"/>
      <c r="D5" s="149"/>
      <c r="E5" s="149" t="str">
        <f>objectName</f>
        <v>МУП г. Горячий Ключ "Водоканал" ИНН: 2305028371, КПП: 230501001</v>
      </c>
      <c r="F5" s="8"/>
      <c r="G5" s="49"/>
      <c r="H5" s="49"/>
      <c r="I5" s="149"/>
      <c r="J5" s="149"/>
      <c r="K5" s="149"/>
      <c r="L5" s="149"/>
      <c r="M5" s="149"/>
      <c r="N5" s="149"/>
      <c r="O5" s="149"/>
      <c r="P5" s="149"/>
      <c r="Q5" s="149"/>
      <c r="R5" s="49"/>
      <c r="S5" s="149"/>
    </row>
    <row r="6" spans="1:19" ht="15" customHeight="1">
      <c r="A6" s="149"/>
      <c r="B6" s="149"/>
      <c r="C6" s="149"/>
      <c r="D6" s="149"/>
      <c r="E6" s="14"/>
      <c r="F6" s="14"/>
      <c r="G6" s="50" t="s">
        <v>9</v>
      </c>
      <c r="H6" s="50" t="s">
        <v>9</v>
      </c>
      <c r="I6" s="149"/>
      <c r="J6" s="149"/>
      <c r="K6" s="149"/>
      <c r="L6" s="149"/>
      <c r="M6" s="149"/>
      <c r="N6" s="149"/>
      <c r="O6" s="149"/>
      <c r="P6" s="149"/>
      <c r="Q6" s="149"/>
      <c r="R6" s="50" t="s">
        <v>9</v>
      </c>
      <c r="S6" s="149"/>
    </row>
    <row r="7" spans="1:19" ht="19.5" customHeight="1">
      <c r="A7" s="149"/>
      <c r="B7" s="149"/>
      <c r="C7" s="149"/>
      <c r="D7" s="149"/>
      <c r="E7" s="62" t="s">
        <v>72</v>
      </c>
      <c r="F7" s="63" t="s">
        <v>90</v>
      </c>
      <c r="G7" s="52" t="s">
        <v>87</v>
      </c>
      <c r="H7" s="52" t="s">
        <v>88</v>
      </c>
      <c r="I7" t="s">
        <v>9</v>
      </c>
      <c r="J7" t="s">
        <v>9</v>
      </c>
      <c r="K7" t="s">
        <v>9</v>
      </c>
      <c r="L7" s="149"/>
      <c r="M7" s="149"/>
      <c r="N7" s="149"/>
      <c r="O7" s="149"/>
      <c r="P7" s="149"/>
      <c r="Q7" s="149"/>
      <c r="R7" s="52"/>
      <c r="S7" s="53" t="s">
        <v>9</v>
      </c>
    </row>
    <row r="8" spans="1:19" ht="0" hidden="1" customHeight="1">
      <c r="A8" s="57"/>
      <c r="C8" s="57"/>
      <c r="D8" s="55"/>
      <c r="E8" s="64" t="s">
        <v>72</v>
      </c>
      <c r="F8" s="65"/>
      <c r="G8" s="29"/>
      <c r="H8" s="62"/>
      <c r="I8" s="57"/>
      <c r="J8" s="57"/>
      <c r="K8" s="57"/>
      <c r="L8" s="57"/>
      <c r="M8" s="40"/>
      <c r="N8" s="57"/>
      <c r="O8" s="57"/>
      <c r="P8" s="57"/>
      <c r="Q8" s="57"/>
      <c r="R8" s="44"/>
      <c r="S8" s="47"/>
    </row>
    <row r="9" spans="1:19" ht="12.75" customHeight="1">
      <c r="A9" s="61"/>
      <c r="B9" s="10" t="s">
        <v>91</v>
      </c>
      <c r="C9" s="61"/>
      <c r="D9" s="55" t="s">
        <v>86</v>
      </c>
      <c r="E9" s="64" t="s">
        <v>13</v>
      </c>
      <c r="F9" s="66" t="str">
        <f>B9</f>
        <v>Муниципальный округ город Горячий Ключ</v>
      </c>
      <c r="G9" s="67" t="s">
        <v>91</v>
      </c>
      <c r="H9" s="28" t="s">
        <v>92</v>
      </c>
      <c r="I9" s="61"/>
      <c r="J9" s="61"/>
      <c r="K9" s="61"/>
      <c r="L9" s="61"/>
      <c r="M9" s="12" t="b">
        <v>1</v>
      </c>
      <c r="N9" s="61"/>
      <c r="O9" s="61"/>
      <c r="P9" s="61"/>
      <c r="Q9" s="61"/>
      <c r="R9" s="43"/>
      <c r="S9" s="46"/>
    </row>
    <row r="10" spans="1:19" ht="15" customHeight="1">
      <c r="A10" s="149"/>
      <c r="B10" s="149"/>
      <c r="C10" s="149"/>
      <c r="D10" s="149"/>
      <c r="E10" s="228" t="s">
        <v>14</v>
      </c>
      <c r="F10" s="229"/>
      <c r="G10" s="25"/>
      <c r="H10" s="25"/>
      <c r="I10" s="149"/>
      <c r="J10" s="149"/>
      <c r="K10" s="149"/>
      <c r="L10" s="149"/>
      <c r="M10" s="149"/>
      <c r="N10" s="149"/>
      <c r="O10" s="149"/>
      <c r="P10" s="149"/>
      <c r="Q10" s="149"/>
      <c r="R10" s="25"/>
      <c r="S10" s="149"/>
    </row>
    <row r="11" spans="1:19" ht="18" customHeight="1">
      <c r="A11" s="149"/>
      <c r="B11" s="149"/>
      <c r="C11" s="149"/>
      <c r="D11" s="149"/>
      <c r="E11" s="59" t="s">
        <v>9</v>
      </c>
      <c r="F11" s="149"/>
      <c r="G11" s="8"/>
      <c r="H11" s="27"/>
      <c r="I11" s="60"/>
      <c r="J11" s="149"/>
      <c r="K11" s="149"/>
      <c r="L11" s="149"/>
      <c r="M11" s="149"/>
      <c r="N11" s="149"/>
      <c r="O11" s="149"/>
      <c r="P11" s="149"/>
      <c r="Q11" s="149"/>
      <c r="R11" s="149"/>
      <c r="S11" s="149"/>
    </row>
    <row r="12" spans="1:19" ht="15" customHeight="1">
      <c r="A12" s="149"/>
      <c r="B12" s="149"/>
      <c r="C12" s="149"/>
      <c r="D12" s="149"/>
      <c r="E12" s="149"/>
      <c r="F12" s="149"/>
      <c r="G12" s="8"/>
      <c r="H12" s="27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</row>
    <row r="13" spans="1:19" ht="15" hidden="1" customHeight="1">
      <c r="A13" s="149"/>
      <c r="B13" s="149"/>
      <c r="C13" s="149"/>
      <c r="D13" s="149"/>
      <c r="E13" s="149"/>
      <c r="F13" s="149"/>
      <c r="G13" s="12" t="b">
        <v>1</v>
      </c>
      <c r="H13" s="12" t="b">
        <v>1</v>
      </c>
      <c r="I13" s="149"/>
      <c r="J13" s="149"/>
      <c r="K13" s="149"/>
      <c r="L13" s="149"/>
      <c r="M13" s="149"/>
      <c r="N13" s="149"/>
      <c r="O13" s="149"/>
      <c r="P13" s="149"/>
      <c r="Q13" s="149"/>
      <c r="R13" s="12" t="b">
        <v>1</v>
      </c>
      <c r="S13" s="149"/>
    </row>
    <row r="14" spans="1:19" ht="15" customHeight="1">
      <c r="A14" s="149"/>
      <c r="B14" s="149"/>
      <c r="C14" s="149"/>
      <c r="D14" s="149"/>
      <c r="E14" s="149"/>
      <c r="F14" s="149"/>
      <c r="G14" s="8"/>
      <c r="H14" s="27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</row>
    <row r="15" spans="1:19" ht="15" customHeight="1">
      <c r="A15" s="149"/>
      <c r="B15" s="149"/>
      <c r="C15" s="149"/>
      <c r="D15" s="149"/>
      <c r="E15" s="149"/>
      <c r="F15" s="149"/>
      <c r="G15" s="8"/>
      <c r="H15" s="27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</row>
    <row r="16" spans="1:19" ht="15" customHeight="1">
      <c r="A16" s="149"/>
      <c r="B16" s="149"/>
      <c r="C16" s="149"/>
      <c r="D16" s="149"/>
      <c r="E16" s="149"/>
      <c r="F16" s="149"/>
      <c r="G16" s="8"/>
      <c r="H16" s="27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</row>
    <row r="17" spans="1:19" ht="15" customHeight="1">
      <c r="A17" s="149"/>
      <c r="B17" s="149"/>
      <c r="C17" s="149"/>
      <c r="D17" s="149"/>
      <c r="E17" s="149"/>
      <c r="F17" s="149"/>
      <c r="G17" s="8"/>
      <c r="H17" s="27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</row>
    <row r="18" spans="1:19" ht="15" customHeight="1">
      <c r="A18" s="149"/>
      <c r="B18" s="149"/>
      <c r="C18" s="149"/>
      <c r="D18" s="149"/>
      <c r="E18" s="149"/>
      <c r="F18" s="149"/>
      <c r="G18" s="8"/>
      <c r="H18" s="27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</row>
    <row r="19" spans="1:19" ht="15" customHeight="1">
      <c r="A19" s="149"/>
      <c r="B19" s="149"/>
      <c r="C19" s="149"/>
      <c r="D19" s="149"/>
      <c r="E19" s="149"/>
      <c r="F19" s="149"/>
      <c r="G19" s="8"/>
      <c r="H19" s="27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</row>
    <row r="20" spans="1:19" ht="15" customHeight="1">
      <c r="A20" s="149"/>
      <c r="B20" s="149"/>
      <c r="C20" s="149"/>
      <c r="D20" s="149"/>
      <c r="E20" s="149"/>
      <c r="F20" s="149"/>
      <c r="G20" s="8"/>
      <c r="H20" s="27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</row>
    <row r="21" spans="1:19" ht="15" customHeight="1">
      <c r="A21" s="149"/>
      <c r="B21" s="149"/>
      <c r="C21" s="149"/>
      <c r="D21" s="149"/>
      <c r="E21" s="149"/>
      <c r="F21" s="149"/>
      <c r="G21" s="8"/>
      <c r="H21" s="27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</row>
    <row r="22" spans="1:19" ht="12.75" hidden="1" customHeight="1">
      <c r="A22" s="61"/>
      <c r="B22" s="10" t="s">
        <v>85</v>
      </c>
      <c r="C22" s="61"/>
      <c r="D22" s="55" t="s">
        <v>86</v>
      </c>
      <c r="E22" s="64" t="s">
        <v>9</v>
      </c>
      <c r="F22" s="66" t="str">
        <f>B22</f>
        <v>%DYNAMICS%</v>
      </c>
      <c r="G22" s="67" t="s">
        <v>9</v>
      </c>
      <c r="H22" s="28" t="s">
        <v>9</v>
      </c>
      <c r="I22" s="61"/>
      <c r="J22" s="61"/>
      <c r="K22" s="61"/>
      <c r="L22" s="61"/>
      <c r="M22" s="12" t="b">
        <v>1</v>
      </c>
      <c r="N22" s="61"/>
      <c r="O22" s="61"/>
      <c r="P22" s="61"/>
      <c r="Q22" s="61"/>
      <c r="R22" s="43"/>
      <c r="S22" s="46"/>
    </row>
  </sheetData>
  <sheetProtection insertRows="0" deleteColumns="0" deleteRows="0" sort="0" autoFilter="0"/>
  <mergeCells count="1">
    <mergeCell ref="E10:F10"/>
  </mergeCells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61"/>
  <sheetViews>
    <sheetView showGridLines="0" tabSelected="1" workbookViewId="0">
      <pane xSplit="9" ySplit="10" topLeftCell="J11" activePane="bottomRight" state="frozen"/>
      <selection pane="topRight" activeCell="J1" sqref="J1"/>
      <selection pane="bottomLeft" activeCell="A11" sqref="A11"/>
      <selection pane="bottomRight"/>
    </sheetView>
  </sheetViews>
  <sheetFormatPr defaultRowHeight="15" customHeight="1"/>
  <cols>
    <col min="1" max="1" width="12.28515625" hidden="1" customWidth="1"/>
    <col min="2" max="4" width="10.28515625" hidden="1"/>
    <col min="5" max="5" width="12.28515625" hidden="1" customWidth="1"/>
    <col min="6" max="6" width="4.28515625" customWidth="1"/>
    <col min="7" max="7" width="7.28515625" customWidth="1"/>
    <col min="8" max="8" width="68.5703125" customWidth="1"/>
    <col min="9" max="9" width="12.7109375" customWidth="1"/>
    <col min="10" max="11" width="16.7109375" customWidth="1"/>
    <col min="12" max="12" width="16.7109375" hidden="1" customWidth="1"/>
    <col min="13" max="13" width="21.42578125" hidden="1" customWidth="1"/>
    <col min="14" max="16" width="0" hidden="1" customWidth="1"/>
    <col min="18" max="18" width="10.28515625" hidden="1"/>
    <col min="23" max="23" width="16.7109375" hidden="1" customWidth="1"/>
  </cols>
  <sheetData>
    <row r="1" spans="1:23" ht="15" hidden="1" customHeight="1">
      <c r="A1" s="149" t="s">
        <v>7</v>
      </c>
      <c r="B1" s="149"/>
      <c r="C1" s="149"/>
      <c r="D1" s="149"/>
      <c r="E1" s="149"/>
      <c r="F1" s="149"/>
      <c r="G1" s="149"/>
      <c r="H1" s="149"/>
      <c r="I1" s="149"/>
      <c r="J1" s="149"/>
      <c r="K1" s="8"/>
      <c r="L1" s="27"/>
      <c r="M1" s="149"/>
      <c r="N1" s="57"/>
      <c r="O1" s="149"/>
      <c r="P1" s="149"/>
      <c r="Q1" s="149"/>
      <c r="R1" s="149"/>
      <c r="S1" s="149"/>
      <c r="T1" s="149"/>
      <c r="U1" s="149"/>
      <c r="V1" s="149"/>
      <c r="W1" s="61"/>
    </row>
    <row r="2" spans="1:23" ht="15.75" hidden="1" customHeight="1">
      <c r="A2" s="149"/>
      <c r="B2" s="149"/>
      <c r="C2" s="149"/>
      <c r="D2" s="149"/>
      <c r="E2" s="149"/>
      <c r="F2" s="149"/>
      <c r="G2" s="149"/>
      <c r="H2" s="68"/>
      <c r="I2" s="149"/>
      <c r="J2" s="9" t="s">
        <v>93</v>
      </c>
      <c r="K2" s="9" t="s">
        <v>93</v>
      </c>
      <c r="L2" s="9" t="s">
        <v>93</v>
      </c>
      <c r="M2" s="149"/>
      <c r="O2" s="149"/>
      <c r="P2" s="149"/>
      <c r="Q2" s="149"/>
      <c r="R2" s="149"/>
      <c r="S2" s="149"/>
      <c r="T2" s="149"/>
      <c r="U2" s="149"/>
      <c r="V2" s="149"/>
      <c r="W2" s="10" t="s">
        <v>8</v>
      </c>
    </row>
    <row r="3" spans="1:23" ht="15.75" hidden="1" customHeight="1">
      <c r="A3" s="8"/>
      <c r="B3" s="8"/>
      <c r="C3" s="8"/>
      <c r="D3" s="149"/>
      <c r="E3" s="8"/>
      <c r="F3" s="8"/>
      <c r="G3" s="8"/>
      <c r="H3" s="68"/>
      <c r="I3" s="8"/>
      <c r="J3" s="9" t="s">
        <v>94</v>
      </c>
      <c r="K3" s="9" t="s">
        <v>95</v>
      </c>
      <c r="L3" s="9" t="s">
        <v>96</v>
      </c>
      <c r="M3" s="149"/>
      <c r="O3" s="8"/>
      <c r="P3" s="8"/>
      <c r="Q3" s="8"/>
      <c r="R3" s="8"/>
      <c r="S3" s="8"/>
      <c r="T3" s="8"/>
      <c r="U3" s="8"/>
      <c r="V3" s="8"/>
      <c r="W3" s="10" t="s">
        <v>8</v>
      </c>
    </row>
    <row r="4" spans="1:23" ht="15" hidden="1" customHeight="1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8"/>
      <c r="L4" s="27"/>
      <c r="M4" s="149"/>
      <c r="N4" s="57"/>
      <c r="O4" s="149"/>
      <c r="P4" s="149"/>
      <c r="Q4" s="149"/>
      <c r="R4" s="149"/>
      <c r="S4" s="149"/>
      <c r="T4" s="149"/>
      <c r="U4" s="149"/>
      <c r="V4" s="149"/>
      <c r="W4" s="61"/>
    </row>
    <row r="5" spans="1:23" ht="15" customHeight="1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8"/>
      <c r="L5" s="27"/>
      <c r="M5" s="149"/>
      <c r="N5" s="57"/>
      <c r="O5" s="149"/>
      <c r="P5" s="149"/>
      <c r="Q5" s="11" t="s">
        <v>9</v>
      </c>
      <c r="R5" s="12" t="b">
        <f>'Общая информация'!F16="да"</f>
        <v>1</v>
      </c>
      <c r="S5" s="149"/>
      <c r="T5" s="149"/>
      <c r="U5" s="149"/>
      <c r="V5" s="149"/>
      <c r="W5" s="61"/>
    </row>
    <row r="6" spans="1:23" ht="12.75" customHeight="1">
      <c r="A6" s="149"/>
      <c r="B6" s="149"/>
      <c r="C6" s="149"/>
      <c r="D6" s="149"/>
      <c r="E6" s="149"/>
      <c r="F6" s="149"/>
      <c r="G6" s="2" t="s">
        <v>97</v>
      </c>
      <c r="H6" s="2"/>
      <c r="I6" s="149"/>
      <c r="J6" s="149"/>
      <c r="K6" s="8"/>
      <c r="L6" s="27"/>
      <c r="M6" s="149"/>
      <c r="N6" s="57"/>
      <c r="O6" s="149"/>
      <c r="P6" s="149"/>
      <c r="Q6" s="149"/>
      <c r="R6" s="149"/>
      <c r="S6" s="149"/>
      <c r="T6" s="149"/>
      <c r="U6" s="149"/>
      <c r="V6" s="149"/>
      <c r="W6" s="61"/>
    </row>
    <row r="7" spans="1:23" ht="20.25" customHeight="1">
      <c r="A7" s="149"/>
      <c r="B7" s="149"/>
      <c r="C7" s="149"/>
      <c r="D7" s="149"/>
      <c r="E7" s="149"/>
      <c r="F7" s="149"/>
      <c r="G7" s="13" t="str">
        <f>objectName</f>
        <v>МУП г. Горячий Ключ "Водоканал" ИНН: 2305028371, КПП: 230501001</v>
      </c>
      <c r="H7" s="149"/>
      <c r="I7" s="149"/>
      <c r="J7" s="149"/>
      <c r="K7" s="8"/>
      <c r="L7" s="27"/>
      <c r="M7" s="149"/>
      <c r="N7" s="57"/>
      <c r="O7" s="149"/>
      <c r="P7" s="149"/>
      <c r="Q7" s="149"/>
      <c r="R7" s="149"/>
      <c r="S7" s="149"/>
      <c r="T7" s="149"/>
      <c r="U7" s="149"/>
      <c r="V7" s="149"/>
      <c r="W7" s="61"/>
    </row>
    <row r="8" spans="1:23" ht="15" customHeight="1">
      <c r="A8" s="149"/>
      <c r="B8" s="149"/>
      <c r="C8" s="149"/>
      <c r="D8" s="149"/>
      <c r="E8" s="149"/>
      <c r="F8" s="149"/>
      <c r="G8" s="14"/>
      <c r="H8" s="14"/>
      <c r="I8" s="149"/>
      <c r="J8" s="15" t="s">
        <v>9</v>
      </c>
      <c r="K8" s="15" t="s">
        <v>9</v>
      </c>
      <c r="L8" s="15" t="s">
        <v>9</v>
      </c>
      <c r="M8" s="149"/>
      <c r="N8" s="15"/>
      <c r="O8" s="149"/>
      <c r="P8" s="149"/>
      <c r="Q8" s="149"/>
      <c r="R8" s="149"/>
      <c r="S8" s="149"/>
      <c r="T8" s="149"/>
      <c r="U8" s="149"/>
      <c r="V8" s="149"/>
      <c r="W8" s="15" t="s">
        <v>9</v>
      </c>
    </row>
    <row r="9" spans="1:23" ht="29.25" customHeight="1">
      <c r="A9" s="149"/>
      <c r="B9" s="149"/>
      <c r="C9" s="149"/>
      <c r="D9" s="149"/>
      <c r="E9" s="149"/>
      <c r="F9" s="149"/>
      <c r="G9" s="69" t="s">
        <v>72</v>
      </c>
      <c r="H9" s="70" t="s">
        <v>11</v>
      </c>
      <c r="I9" s="152" t="s">
        <v>98</v>
      </c>
      <c r="J9" s="52" t="str">
        <f>'Общая информация'!$F$10</f>
        <v>2024</v>
      </c>
      <c r="K9" s="52" t="str">
        <f>'Общая информация'!$F$10</f>
        <v>2024</v>
      </c>
      <c r="L9" s="52" t="str">
        <f>'Общая информация'!$F$10</f>
        <v>2024</v>
      </c>
      <c r="M9" s="71" t="s">
        <v>99</v>
      </c>
      <c r="N9" s="72"/>
      <c r="O9" s="25"/>
      <c r="P9" s="73" t="s">
        <v>100</v>
      </c>
      <c r="Q9" s="149"/>
      <c r="R9" s="149"/>
      <c r="S9" s="149"/>
      <c r="T9" s="149"/>
      <c r="U9" s="149"/>
      <c r="V9" s="149"/>
      <c r="W9" s="52" t="s">
        <v>85</v>
      </c>
    </row>
    <row r="10" spans="1:23" ht="29.25" customHeight="1">
      <c r="A10" s="8"/>
      <c r="B10" s="8"/>
      <c r="C10" s="8"/>
      <c r="D10" s="149"/>
      <c r="E10" s="8"/>
      <c r="F10" s="8"/>
      <c r="G10" s="74" t="s">
        <v>72</v>
      </c>
      <c r="H10" s="70" t="s">
        <v>11</v>
      </c>
      <c r="I10" s="75" t="s">
        <v>98</v>
      </c>
      <c r="J10" s="52" t="s">
        <v>94</v>
      </c>
      <c r="K10" s="52" t="s">
        <v>95</v>
      </c>
      <c r="L10" s="52" t="s">
        <v>96</v>
      </c>
      <c r="M10" s="76" t="s">
        <v>99</v>
      </c>
      <c r="N10" s="77"/>
      <c r="O10" s="25"/>
      <c r="P10" s="73" t="s">
        <v>9</v>
      </c>
      <c r="Q10" s="8"/>
      <c r="R10" s="8"/>
      <c r="S10" s="8"/>
      <c r="T10" s="8"/>
      <c r="U10" s="8"/>
      <c r="V10" s="8"/>
      <c r="W10" s="52" t="s">
        <v>85</v>
      </c>
    </row>
    <row r="11" spans="1:23" ht="15.75" customHeight="1">
      <c r="A11" s="16" t="s">
        <v>101</v>
      </c>
      <c r="B11" s="157" t="s">
        <v>9</v>
      </c>
      <c r="C11" s="157" t="s">
        <v>9</v>
      </c>
      <c r="D11" s="157" t="s">
        <v>9</v>
      </c>
      <c r="E11" s="8"/>
      <c r="F11" s="15" t="s">
        <v>9</v>
      </c>
      <c r="G11" s="78">
        <v>1</v>
      </c>
      <c r="H11" s="41" t="s">
        <v>101</v>
      </c>
      <c r="I11" s="152" t="s">
        <v>102</v>
      </c>
      <c r="J11" s="79">
        <f>J12+J13</f>
        <v>3402.39</v>
      </c>
      <c r="K11" s="79">
        <f>K12+K13</f>
        <v>3401.3</v>
      </c>
      <c r="L11" s="79">
        <f>L12+L13</f>
        <v>0</v>
      </c>
      <c r="M11" s="80"/>
      <c r="N11" s="44"/>
      <c r="O11" s="8"/>
      <c r="P11" s="8"/>
      <c r="Q11" s="8"/>
      <c r="R11" s="12" t="b">
        <v>1</v>
      </c>
      <c r="S11" s="8"/>
      <c r="T11" s="8"/>
      <c r="U11" s="8"/>
      <c r="V11" s="8"/>
      <c r="W11" s="43"/>
    </row>
    <row r="12" spans="1:23" ht="15.75" customHeight="1">
      <c r="A12" s="16" t="s">
        <v>103</v>
      </c>
      <c r="B12" s="157" t="s">
        <v>9</v>
      </c>
      <c r="C12" s="157" t="s">
        <v>9</v>
      </c>
      <c r="D12" s="157" t="s">
        <v>9</v>
      </c>
      <c r="E12" s="27"/>
      <c r="F12" s="15" t="s">
        <v>9</v>
      </c>
      <c r="G12" s="78" t="s">
        <v>104</v>
      </c>
      <c r="H12" s="81" t="s">
        <v>103</v>
      </c>
      <c r="I12" s="152" t="s">
        <v>102</v>
      </c>
      <c r="J12" s="43">
        <v>0</v>
      </c>
      <c r="K12" s="43">
        <v>0</v>
      </c>
      <c r="L12" s="82"/>
      <c r="M12" s="80"/>
      <c r="N12" s="44"/>
      <c r="O12" s="27"/>
      <c r="P12" s="27"/>
      <c r="Q12" s="27"/>
      <c r="R12" s="12" t="b">
        <v>1</v>
      </c>
      <c r="S12" s="27"/>
      <c r="T12" s="27"/>
      <c r="U12" s="27"/>
      <c r="V12" s="27"/>
      <c r="W12" s="43"/>
    </row>
    <row r="13" spans="1:23" ht="15.75" customHeight="1">
      <c r="A13" s="16" t="s">
        <v>105</v>
      </c>
      <c r="B13" s="157" t="s">
        <v>9</v>
      </c>
      <c r="C13" s="157" t="s">
        <v>9</v>
      </c>
      <c r="D13" s="157" t="s">
        <v>9</v>
      </c>
      <c r="E13" s="27"/>
      <c r="F13" s="15" t="s">
        <v>9</v>
      </c>
      <c r="G13" s="78" t="s">
        <v>106</v>
      </c>
      <c r="H13" s="81" t="s">
        <v>105</v>
      </c>
      <c r="I13" s="152" t="s">
        <v>102</v>
      </c>
      <c r="J13" s="43">
        <v>3402.39</v>
      </c>
      <c r="K13" s="43">
        <v>3401.3</v>
      </c>
      <c r="L13" s="82"/>
      <c r="M13" s="80"/>
      <c r="N13" s="44"/>
      <c r="O13" s="27"/>
      <c r="P13" s="27"/>
      <c r="Q13" s="27"/>
      <c r="R13" s="12" t="b">
        <v>1</v>
      </c>
      <c r="S13" s="27"/>
      <c r="T13" s="27"/>
      <c r="U13" s="27"/>
      <c r="V13" s="27"/>
      <c r="W13" s="43"/>
    </row>
    <row r="14" spans="1:23" ht="15.75" customHeight="1">
      <c r="A14" s="16" t="s">
        <v>107</v>
      </c>
      <c r="B14" s="83" t="s">
        <v>9</v>
      </c>
      <c r="C14" s="157" t="s">
        <v>9</v>
      </c>
      <c r="D14" s="157" t="s">
        <v>9</v>
      </c>
      <c r="E14" s="27"/>
      <c r="F14" s="15" t="s">
        <v>9</v>
      </c>
      <c r="G14" s="78">
        <v>2</v>
      </c>
      <c r="H14" s="41" t="s">
        <v>107</v>
      </c>
      <c r="I14" s="84" t="s">
        <v>102</v>
      </c>
      <c r="J14" s="79">
        <f>SUM(J15:J16)</f>
        <v>0</v>
      </c>
      <c r="K14" s="79">
        <f>SUM(K15:K16)</f>
        <v>0</v>
      </c>
      <c r="L14" s="79">
        <f>SUM(L15:L16)</f>
        <v>0</v>
      </c>
      <c r="M14" s="80"/>
      <c r="N14" s="44"/>
      <c r="O14" s="27"/>
      <c r="P14" s="27"/>
      <c r="Q14" s="27"/>
      <c r="R14" s="12" t="b">
        <v>1</v>
      </c>
      <c r="S14" s="27"/>
      <c r="T14" s="27"/>
      <c r="U14" s="27"/>
      <c r="V14" s="27"/>
      <c r="W14" s="43"/>
    </row>
    <row r="15" spans="1:23" ht="0" hidden="1" customHeight="1">
      <c r="B15" s="57"/>
      <c r="C15" s="158"/>
      <c r="D15" s="158"/>
      <c r="E15" s="57"/>
      <c r="F15" s="15"/>
      <c r="G15" s="78" t="s">
        <v>108</v>
      </c>
      <c r="H15" s="85"/>
      <c r="I15" s="86"/>
      <c r="J15" s="44"/>
      <c r="K15" s="44"/>
      <c r="L15" s="44"/>
      <c r="M15" s="87"/>
      <c r="N15" s="44"/>
      <c r="O15" s="57"/>
      <c r="P15" s="57"/>
      <c r="Q15" s="57"/>
      <c r="R15" s="40"/>
      <c r="S15" s="57"/>
      <c r="T15" s="57"/>
      <c r="U15" s="57"/>
      <c r="V15" s="57"/>
      <c r="W15" s="44"/>
    </row>
    <row r="16" spans="1:23" ht="15" customHeight="1">
      <c r="A16" s="149"/>
      <c r="B16" s="149"/>
      <c r="C16" s="149"/>
      <c r="D16" s="149"/>
      <c r="E16" s="149"/>
      <c r="F16" s="149"/>
      <c r="G16" s="230" t="s">
        <v>14</v>
      </c>
      <c r="H16" s="231" t="s">
        <v>14</v>
      </c>
      <c r="I16" s="159"/>
      <c r="J16" s="159"/>
      <c r="K16" s="159"/>
      <c r="L16" s="159"/>
      <c r="M16" s="88"/>
      <c r="N16" s="89"/>
      <c r="O16" s="159"/>
      <c r="P16" s="149"/>
      <c r="Q16" s="149"/>
      <c r="R16" s="149"/>
      <c r="S16" s="149"/>
      <c r="T16" s="149"/>
      <c r="U16" s="149"/>
      <c r="V16" s="149"/>
      <c r="W16" s="90"/>
    </row>
    <row r="17" spans="1:23" ht="15.75" customHeight="1">
      <c r="A17" s="16" t="s">
        <v>109</v>
      </c>
      <c r="B17" s="157" t="s">
        <v>9</v>
      </c>
      <c r="C17" s="157" t="s">
        <v>9</v>
      </c>
      <c r="D17" s="157" t="s">
        <v>9</v>
      </c>
      <c r="E17" s="8"/>
      <c r="F17" s="15" t="s">
        <v>9</v>
      </c>
      <c r="G17" s="78">
        <v>3</v>
      </c>
      <c r="H17" s="41" t="s">
        <v>109</v>
      </c>
      <c r="I17" s="152" t="s">
        <v>102</v>
      </c>
      <c r="J17" s="43">
        <v>0</v>
      </c>
      <c r="K17" s="43">
        <v>0</v>
      </c>
      <c r="L17" s="82"/>
      <c r="M17" s="80"/>
      <c r="N17" s="44"/>
      <c r="O17" s="8"/>
      <c r="P17" s="8"/>
      <c r="Q17" s="8"/>
      <c r="R17" s="12" t="b">
        <v>1</v>
      </c>
      <c r="S17" s="8"/>
      <c r="T17" s="8"/>
      <c r="U17" s="8"/>
      <c r="V17" s="8"/>
      <c r="W17" s="43"/>
    </row>
    <row r="18" spans="1:23" ht="15.75" customHeight="1">
      <c r="A18" s="16" t="s">
        <v>110</v>
      </c>
      <c r="B18" s="157" t="s">
        <v>9</v>
      </c>
      <c r="C18" s="157" t="s">
        <v>9</v>
      </c>
      <c r="D18" s="157" t="s">
        <v>9</v>
      </c>
      <c r="E18" s="27"/>
      <c r="F18" s="15" t="s">
        <v>9</v>
      </c>
      <c r="G18" s="78">
        <v>4</v>
      </c>
      <c r="H18" s="41" t="s">
        <v>110</v>
      </c>
      <c r="I18" s="152" t="s">
        <v>102</v>
      </c>
      <c r="J18" s="79">
        <f>J19+J20</f>
        <v>3402.39</v>
      </c>
      <c r="K18" s="79">
        <f>K19+K20</f>
        <v>3401.3</v>
      </c>
      <c r="L18" s="79">
        <f>L19+L20</f>
        <v>0</v>
      </c>
      <c r="M18" s="80"/>
      <c r="N18" s="44"/>
      <c r="O18" s="27"/>
      <c r="P18" s="27"/>
      <c r="Q18" s="27"/>
      <c r="R18" s="12" t="b">
        <v>1</v>
      </c>
      <c r="S18" s="27"/>
      <c r="T18" s="27"/>
      <c r="U18" s="27"/>
      <c r="V18" s="27"/>
      <c r="W18" s="43"/>
    </row>
    <row r="19" spans="1:23" ht="15.75" customHeight="1">
      <c r="A19" s="16" t="s">
        <v>111</v>
      </c>
      <c r="B19" s="157" t="s">
        <v>9</v>
      </c>
      <c r="C19" s="157" t="s">
        <v>9</v>
      </c>
      <c r="D19" s="157" t="s">
        <v>9</v>
      </c>
      <c r="E19" s="27"/>
      <c r="F19" s="15" t="s">
        <v>9</v>
      </c>
      <c r="G19" s="78" t="s">
        <v>112</v>
      </c>
      <c r="H19" s="81" t="s">
        <v>111</v>
      </c>
      <c r="I19" s="152" t="s">
        <v>102</v>
      </c>
      <c r="J19" s="43">
        <v>3402.39</v>
      </c>
      <c r="K19" s="43">
        <v>3401.3</v>
      </c>
      <c r="L19" s="82"/>
      <c r="M19" s="80"/>
      <c r="N19" s="44"/>
      <c r="O19" s="27"/>
      <c r="P19" s="27"/>
      <c r="Q19" s="27"/>
      <c r="R19" s="12" t="b">
        <v>1</v>
      </c>
      <c r="S19" s="27"/>
      <c r="T19" s="27"/>
      <c r="U19" s="27"/>
      <c r="V19" s="27"/>
      <c r="W19" s="43"/>
    </row>
    <row r="20" spans="1:23" ht="15.75" customHeight="1">
      <c r="A20" s="16" t="s">
        <v>113</v>
      </c>
      <c r="B20" s="157" t="s">
        <v>9</v>
      </c>
      <c r="C20" s="157" t="s">
        <v>9</v>
      </c>
      <c r="D20" s="157" t="s">
        <v>9</v>
      </c>
      <c r="E20" s="27"/>
      <c r="F20" s="15" t="s">
        <v>9</v>
      </c>
      <c r="G20" s="78" t="s">
        <v>114</v>
      </c>
      <c r="H20" s="81" t="s">
        <v>113</v>
      </c>
      <c r="I20" s="152" t="s">
        <v>102</v>
      </c>
      <c r="J20" s="43">
        <v>0</v>
      </c>
      <c r="K20" s="43">
        <v>0</v>
      </c>
      <c r="L20" s="82"/>
      <c r="M20" s="80"/>
      <c r="N20" s="44"/>
      <c r="O20" s="27"/>
      <c r="P20" s="27"/>
      <c r="Q20" s="27"/>
      <c r="R20" s="12" t="b">
        <v>1</v>
      </c>
      <c r="S20" s="27"/>
      <c r="T20" s="27"/>
      <c r="U20" s="27"/>
      <c r="V20" s="27"/>
      <c r="W20" s="43"/>
    </row>
    <row r="21" spans="1:23" ht="15.75" customHeight="1">
      <c r="A21" s="16" t="s">
        <v>115</v>
      </c>
      <c r="B21" s="157" t="s">
        <v>9</v>
      </c>
      <c r="C21" s="157" t="s">
        <v>9</v>
      </c>
      <c r="D21" s="157" t="s">
        <v>9</v>
      </c>
      <c r="E21" s="27"/>
      <c r="F21" s="15" t="s">
        <v>9</v>
      </c>
      <c r="G21" s="78">
        <v>5</v>
      </c>
      <c r="H21" s="41" t="s">
        <v>115</v>
      </c>
      <c r="I21" s="152" t="s">
        <v>102</v>
      </c>
      <c r="J21" s="43">
        <v>1035.01</v>
      </c>
      <c r="K21" s="43">
        <v>1034.68</v>
      </c>
      <c r="L21" s="82"/>
      <c r="M21" s="80"/>
      <c r="N21" s="44"/>
      <c r="O21" s="27"/>
      <c r="P21" s="27"/>
      <c r="Q21" s="27"/>
      <c r="R21" s="12" t="b">
        <v>1</v>
      </c>
      <c r="S21" s="27"/>
      <c r="T21" s="27"/>
      <c r="U21" s="27"/>
      <c r="V21" s="27"/>
      <c r="W21" s="43"/>
    </row>
    <row r="22" spans="1:23" ht="15.75" customHeight="1">
      <c r="A22" s="16" t="s">
        <v>116</v>
      </c>
      <c r="B22" s="157" t="s">
        <v>9</v>
      </c>
      <c r="C22" s="157" t="s">
        <v>9</v>
      </c>
      <c r="D22" s="157" t="s">
        <v>9</v>
      </c>
      <c r="E22" s="27"/>
      <c r="F22" s="15" t="s">
        <v>9</v>
      </c>
      <c r="G22" s="78">
        <v>6</v>
      </c>
      <c r="H22" s="41" t="s">
        <v>116</v>
      </c>
      <c r="I22" s="152" t="s">
        <v>117</v>
      </c>
      <c r="J22" s="79">
        <f>IF(J18=0,0,J21/J18*100)</f>
        <v>30.420087056451493</v>
      </c>
      <c r="K22" s="79">
        <f>IF(K18=0,0,K21/K18*100)</f>
        <v>30.420133478375917</v>
      </c>
      <c r="L22" s="79">
        <f>IF(L18=0,0,L21/L18*100)</f>
        <v>0</v>
      </c>
      <c r="M22" s="80"/>
      <c r="N22" s="44"/>
      <c r="O22" s="27"/>
      <c r="P22" s="27"/>
      <c r="Q22" s="27"/>
      <c r="R22" s="12" t="b">
        <v>1</v>
      </c>
      <c r="S22" s="27"/>
      <c r="T22" s="27"/>
      <c r="U22" s="27"/>
      <c r="V22" s="27"/>
      <c r="W22" s="43"/>
    </row>
    <row r="23" spans="1:23" ht="26.25" customHeight="1">
      <c r="A23" s="16" t="s">
        <v>118</v>
      </c>
      <c r="B23" s="157" t="s">
        <v>9</v>
      </c>
      <c r="C23" s="157" t="s">
        <v>9</v>
      </c>
      <c r="D23" s="157" t="s">
        <v>9</v>
      </c>
      <c r="E23" s="27"/>
      <c r="F23" s="15" t="s">
        <v>9</v>
      </c>
      <c r="G23" s="78">
        <v>7</v>
      </c>
      <c r="H23" s="41" t="s">
        <v>118</v>
      </c>
      <c r="I23" s="152" t="s">
        <v>102</v>
      </c>
      <c r="J23" s="43">
        <v>0</v>
      </c>
      <c r="K23" s="43">
        <v>0</v>
      </c>
      <c r="L23" s="82"/>
      <c r="M23" s="80"/>
      <c r="N23" s="44"/>
      <c r="O23" s="27"/>
      <c r="P23" s="27"/>
      <c r="Q23" s="27"/>
      <c r="R23" s="12" t="b">
        <v>1</v>
      </c>
      <c r="S23" s="27"/>
      <c r="T23" s="27"/>
      <c r="U23" s="27"/>
      <c r="V23" s="27"/>
      <c r="W23" s="43"/>
    </row>
    <row r="24" spans="1:23" ht="15.75" customHeight="1">
      <c r="A24" s="16" t="s">
        <v>119</v>
      </c>
      <c r="B24" s="157" t="s">
        <v>9</v>
      </c>
      <c r="C24" s="157" t="s">
        <v>9</v>
      </c>
      <c r="D24" s="157" t="s">
        <v>9</v>
      </c>
      <c r="E24" s="27"/>
      <c r="F24" s="15" t="s">
        <v>9</v>
      </c>
      <c r="G24" s="78">
        <v>8</v>
      </c>
      <c r="H24" s="41" t="s">
        <v>119</v>
      </c>
      <c r="I24" s="152" t="s">
        <v>102</v>
      </c>
      <c r="J24" s="79">
        <f>J25+J28</f>
        <v>2367.39</v>
      </c>
      <c r="K24" s="79">
        <f>K25+K28</f>
        <v>2366.62</v>
      </c>
      <c r="L24" s="79">
        <f>L25+L28</f>
        <v>0</v>
      </c>
      <c r="M24" s="80"/>
      <c r="N24" s="44"/>
      <c r="O24" s="27"/>
      <c r="P24" s="27"/>
      <c r="Q24" s="27"/>
      <c r="R24" s="12" t="b">
        <v>1</v>
      </c>
      <c r="S24" s="27"/>
      <c r="T24" s="27"/>
      <c r="U24" s="27"/>
      <c r="V24" s="27"/>
      <c r="W24" s="43"/>
    </row>
    <row r="25" spans="1:23" ht="15.75" customHeight="1">
      <c r="A25" s="16" t="s">
        <v>120</v>
      </c>
      <c r="B25" s="157" t="s">
        <v>9</v>
      </c>
      <c r="C25" s="157" t="s">
        <v>9</v>
      </c>
      <c r="D25" s="157" t="s">
        <v>9</v>
      </c>
      <c r="E25" s="27"/>
      <c r="F25" s="15" t="s">
        <v>9</v>
      </c>
      <c r="G25" s="78" t="s">
        <v>121</v>
      </c>
      <c r="H25" s="81" t="s">
        <v>120</v>
      </c>
      <c r="I25" s="152" t="s">
        <v>102</v>
      </c>
      <c r="J25" s="79">
        <f>J26+J27</f>
        <v>2367.39</v>
      </c>
      <c r="K25" s="79">
        <f>K26+K27</f>
        <v>2366.62</v>
      </c>
      <c r="L25" s="79">
        <f>L26+L27</f>
        <v>0</v>
      </c>
      <c r="M25" s="80"/>
      <c r="N25" s="44"/>
      <c r="O25" s="27"/>
      <c r="P25" s="27"/>
      <c r="Q25" s="27"/>
      <c r="R25" s="12" t="b">
        <v>1</v>
      </c>
      <c r="S25" s="27"/>
      <c r="T25" s="27"/>
      <c r="U25" s="27"/>
      <c r="V25" s="27"/>
      <c r="W25" s="43"/>
    </row>
    <row r="26" spans="1:23" ht="15.75" customHeight="1">
      <c r="A26" s="16" t="s">
        <v>122</v>
      </c>
      <c r="B26" s="157" t="s">
        <v>9</v>
      </c>
      <c r="C26" s="157" t="s">
        <v>9</v>
      </c>
      <c r="D26" s="157" t="s">
        <v>9</v>
      </c>
      <c r="E26" s="27"/>
      <c r="F26" s="15" t="s">
        <v>9</v>
      </c>
      <c r="G26" s="78" t="s">
        <v>123</v>
      </c>
      <c r="H26" s="91" t="s">
        <v>122</v>
      </c>
      <c r="I26" s="152" t="s">
        <v>102</v>
      </c>
      <c r="J26" s="43">
        <v>2139.39</v>
      </c>
      <c r="K26" s="43">
        <v>1811.96</v>
      </c>
      <c r="L26" s="82"/>
      <c r="M26" s="80"/>
      <c r="N26" s="44"/>
      <c r="O26" s="27"/>
      <c r="P26" s="27"/>
      <c r="Q26" s="27"/>
      <c r="R26" s="12" t="b">
        <v>1</v>
      </c>
      <c r="S26" s="27"/>
      <c r="T26" s="27"/>
      <c r="U26" s="27"/>
      <c r="V26" s="27"/>
      <c r="W26" s="43"/>
    </row>
    <row r="27" spans="1:23" ht="15.75" customHeight="1">
      <c r="A27" s="16" t="s">
        <v>124</v>
      </c>
      <c r="B27" s="157" t="s">
        <v>9</v>
      </c>
      <c r="C27" s="157" t="s">
        <v>9</v>
      </c>
      <c r="D27" s="157" t="s">
        <v>9</v>
      </c>
      <c r="E27" s="27"/>
      <c r="F27" s="15" t="s">
        <v>9</v>
      </c>
      <c r="G27" s="78" t="s">
        <v>125</v>
      </c>
      <c r="H27" s="91" t="s">
        <v>124</v>
      </c>
      <c r="I27" s="152" t="s">
        <v>102</v>
      </c>
      <c r="J27" s="43">
        <v>228</v>
      </c>
      <c r="K27" s="43">
        <v>554.66</v>
      </c>
      <c r="L27" s="82"/>
      <c r="M27" s="80"/>
      <c r="N27" s="44"/>
      <c r="O27" s="27"/>
      <c r="P27" s="27"/>
      <c r="Q27" s="27"/>
      <c r="R27" s="12" t="b">
        <v>1</v>
      </c>
      <c r="S27" s="27"/>
      <c r="T27" s="27"/>
      <c r="U27" s="27"/>
      <c r="V27" s="27"/>
      <c r="W27" s="43"/>
    </row>
    <row r="28" spans="1:23" ht="15.75" customHeight="1">
      <c r="A28" s="16" t="s">
        <v>126</v>
      </c>
      <c r="B28" s="157" t="s">
        <v>9</v>
      </c>
      <c r="C28" s="157" t="s">
        <v>9</v>
      </c>
      <c r="D28" s="157" t="s">
        <v>9</v>
      </c>
      <c r="E28" s="27"/>
      <c r="F28" s="15" t="s">
        <v>9</v>
      </c>
      <c r="G28" s="78" t="s">
        <v>127</v>
      </c>
      <c r="H28" s="81" t="s">
        <v>126</v>
      </c>
      <c r="I28" s="152" t="s">
        <v>102</v>
      </c>
      <c r="J28" s="79">
        <f>J29+J30</f>
        <v>0</v>
      </c>
      <c r="K28" s="79">
        <f>K29+K30</f>
        <v>0</v>
      </c>
      <c r="L28" s="79">
        <f>L29+L30</f>
        <v>0</v>
      </c>
      <c r="M28" s="80"/>
      <c r="N28" s="44"/>
      <c r="O28" s="27"/>
      <c r="P28" s="27"/>
      <c r="Q28" s="27"/>
      <c r="R28" s="12" t="b">
        <v>1</v>
      </c>
      <c r="S28" s="27"/>
      <c r="T28" s="27"/>
      <c r="U28" s="27"/>
      <c r="V28" s="27"/>
      <c r="W28" s="43"/>
    </row>
    <row r="29" spans="1:23" ht="15.75" customHeight="1">
      <c r="A29" s="16" t="s">
        <v>128</v>
      </c>
      <c r="B29" s="157" t="s">
        <v>9</v>
      </c>
      <c r="C29" s="157" t="s">
        <v>9</v>
      </c>
      <c r="D29" s="157" t="s">
        <v>9</v>
      </c>
      <c r="E29" s="27"/>
      <c r="F29" s="15" t="s">
        <v>9</v>
      </c>
      <c r="G29" s="78" t="s">
        <v>129</v>
      </c>
      <c r="H29" s="91" t="s">
        <v>128</v>
      </c>
      <c r="I29" s="152" t="s">
        <v>102</v>
      </c>
      <c r="J29" s="43">
        <v>0</v>
      </c>
      <c r="K29" s="43">
        <v>0</v>
      </c>
      <c r="L29" s="82"/>
      <c r="M29" s="80"/>
      <c r="N29" s="44"/>
      <c r="O29" s="27"/>
      <c r="P29" s="27"/>
      <c r="Q29" s="27"/>
      <c r="R29" s="12" t="b">
        <v>1</v>
      </c>
      <c r="S29" s="27"/>
      <c r="T29" s="27"/>
      <c r="U29" s="27"/>
      <c r="V29" s="27"/>
      <c r="W29" s="43"/>
    </row>
    <row r="30" spans="1:23" ht="15.75" customHeight="1">
      <c r="A30" s="16" t="s">
        <v>130</v>
      </c>
      <c r="B30" s="157" t="s">
        <v>9</v>
      </c>
      <c r="C30" s="157" t="s">
        <v>9</v>
      </c>
      <c r="D30" s="157" t="s">
        <v>9</v>
      </c>
      <c r="E30" s="27"/>
      <c r="F30" s="15" t="s">
        <v>9</v>
      </c>
      <c r="G30" s="78" t="s">
        <v>131</v>
      </c>
      <c r="H30" s="91" t="s">
        <v>130</v>
      </c>
      <c r="I30" s="152" t="s">
        <v>102</v>
      </c>
      <c r="J30" s="43">
        <v>0</v>
      </c>
      <c r="K30" s="43">
        <v>0</v>
      </c>
      <c r="L30" s="82"/>
      <c r="M30" s="80"/>
      <c r="N30" s="44"/>
      <c r="O30" s="27"/>
      <c r="P30" s="27"/>
      <c r="Q30" s="27"/>
      <c r="R30" s="12" t="b">
        <v>1</v>
      </c>
      <c r="S30" s="27"/>
      <c r="T30" s="27"/>
      <c r="U30" s="27"/>
      <c r="V30" s="27"/>
      <c r="W30" s="43"/>
    </row>
    <row r="31" spans="1:23" ht="26.25" customHeight="1">
      <c r="A31" s="16" t="s">
        <v>132</v>
      </c>
      <c r="B31" s="157" t="s">
        <v>9</v>
      </c>
      <c r="C31" s="157" t="s">
        <v>9</v>
      </c>
      <c r="D31" s="157" t="s">
        <v>9</v>
      </c>
      <c r="E31" s="27"/>
      <c r="F31" s="15" t="s">
        <v>9</v>
      </c>
      <c r="G31" s="78">
        <v>9</v>
      </c>
      <c r="H31" s="41" t="s">
        <v>132</v>
      </c>
      <c r="I31" s="152" t="s">
        <v>102</v>
      </c>
      <c r="J31" s="79">
        <f>SUM(J32:J35)</f>
        <v>2367.3900000000003</v>
      </c>
      <c r="K31" s="79">
        <f>SUM(K32:K35)</f>
        <v>2366.62</v>
      </c>
      <c r="L31" s="79">
        <f>SUM(L32:L35)</f>
        <v>0</v>
      </c>
      <c r="M31" s="80"/>
      <c r="N31" s="44"/>
      <c r="O31" s="27"/>
      <c r="P31" s="27"/>
      <c r="Q31" s="27"/>
      <c r="R31" s="12" t="b">
        <v>1</v>
      </c>
      <c r="S31" s="27"/>
      <c r="T31" s="27"/>
      <c r="U31" s="27"/>
      <c r="V31" s="27"/>
      <c r="W31" s="43"/>
    </row>
    <row r="32" spans="1:23" ht="15.75" customHeight="1">
      <c r="A32" s="16" t="s">
        <v>133</v>
      </c>
      <c r="B32" s="157" t="s">
        <v>9</v>
      </c>
      <c r="C32" s="157" t="s">
        <v>9</v>
      </c>
      <c r="D32" s="157" t="s">
        <v>9</v>
      </c>
      <c r="E32" s="27"/>
      <c r="F32" s="15" t="s">
        <v>9</v>
      </c>
      <c r="G32" s="78" t="s">
        <v>134</v>
      </c>
      <c r="H32" s="81" t="s">
        <v>133</v>
      </c>
      <c r="I32" s="152" t="s">
        <v>102</v>
      </c>
      <c r="J32" s="43">
        <v>1758.55</v>
      </c>
      <c r="K32" s="43">
        <v>1680.78</v>
      </c>
      <c r="L32" s="82"/>
      <c r="M32" s="80"/>
      <c r="N32" s="44"/>
      <c r="O32" s="27"/>
      <c r="P32" s="27"/>
      <c r="Q32" s="27"/>
      <c r="R32" s="12" t="b">
        <v>1</v>
      </c>
      <c r="S32" s="27"/>
      <c r="T32" s="27"/>
      <c r="U32" s="27"/>
      <c r="V32" s="27"/>
      <c r="W32" s="43"/>
    </row>
    <row r="33" spans="1:23" ht="15.75" customHeight="1">
      <c r="A33" s="16" t="s">
        <v>135</v>
      </c>
      <c r="B33" s="157" t="s">
        <v>9</v>
      </c>
      <c r="C33" s="157" t="s">
        <v>9</v>
      </c>
      <c r="D33" s="157" t="s">
        <v>9</v>
      </c>
      <c r="E33" s="27"/>
      <c r="F33" s="15" t="s">
        <v>9</v>
      </c>
      <c r="G33" s="78" t="s">
        <v>136</v>
      </c>
      <c r="H33" s="81" t="s">
        <v>135</v>
      </c>
      <c r="I33" s="152" t="s">
        <v>102</v>
      </c>
      <c r="J33" s="43">
        <v>85.89</v>
      </c>
      <c r="K33" s="43">
        <v>92.68</v>
      </c>
      <c r="L33" s="82"/>
      <c r="M33" s="80"/>
      <c r="N33" s="44"/>
      <c r="O33" s="27"/>
      <c r="P33" s="27"/>
      <c r="Q33" s="27"/>
      <c r="R33" s="12" t="b">
        <v>1</v>
      </c>
      <c r="S33" s="27"/>
      <c r="T33" s="27"/>
      <c r="U33" s="27"/>
      <c r="V33" s="27"/>
      <c r="W33" s="43"/>
    </row>
    <row r="34" spans="1:23" ht="15.75" customHeight="1">
      <c r="A34" s="16" t="s">
        <v>137</v>
      </c>
      <c r="B34" s="157" t="s">
        <v>9</v>
      </c>
      <c r="C34" s="157" t="s">
        <v>9</v>
      </c>
      <c r="D34" s="157" t="s">
        <v>9</v>
      </c>
      <c r="E34" s="27"/>
      <c r="F34" s="15" t="s">
        <v>9</v>
      </c>
      <c r="G34" s="78" t="s">
        <v>138</v>
      </c>
      <c r="H34" s="81" t="s">
        <v>137</v>
      </c>
      <c r="I34" s="152" t="s">
        <v>102</v>
      </c>
      <c r="J34" s="43">
        <v>522.95000000000005</v>
      </c>
      <c r="K34" s="43">
        <v>593.16</v>
      </c>
      <c r="L34" s="82"/>
      <c r="M34" s="80"/>
      <c r="N34" s="44"/>
      <c r="O34" s="27"/>
      <c r="P34" s="27"/>
      <c r="Q34" s="27"/>
      <c r="R34" s="12" t="b">
        <v>1</v>
      </c>
      <c r="S34" s="27"/>
      <c r="T34" s="27"/>
      <c r="U34" s="27"/>
      <c r="V34" s="27"/>
      <c r="W34" s="43"/>
    </row>
    <row r="35" spans="1:23" ht="15.75" customHeight="1">
      <c r="A35" s="16" t="s">
        <v>139</v>
      </c>
      <c r="B35" s="83" t="s">
        <v>9</v>
      </c>
      <c r="C35" s="83" t="s">
        <v>9</v>
      </c>
      <c r="D35" s="157" t="s">
        <v>9</v>
      </c>
      <c r="E35" s="27"/>
      <c r="F35" s="15" t="s">
        <v>9</v>
      </c>
      <c r="G35" s="78" t="s">
        <v>140</v>
      </c>
      <c r="H35" s="81" t="s">
        <v>139</v>
      </c>
      <c r="I35" s="84" t="s">
        <v>102</v>
      </c>
      <c r="J35" s="92">
        <f>SUM(J36:J37)</f>
        <v>0</v>
      </c>
      <c r="K35" s="92">
        <f>SUM(K36:K37)</f>
        <v>0</v>
      </c>
      <c r="L35" s="92">
        <f>SUM(L36:L37)</f>
        <v>0</v>
      </c>
      <c r="M35" s="80"/>
      <c r="N35" s="93"/>
      <c r="O35" s="27"/>
      <c r="P35" s="27"/>
      <c r="Q35" s="27"/>
      <c r="R35" s="12" t="b">
        <v>1</v>
      </c>
      <c r="S35" s="27"/>
      <c r="T35" s="27"/>
      <c r="U35" s="27"/>
      <c r="V35" s="27"/>
      <c r="W35" s="94"/>
    </row>
    <row r="36" spans="1:23" ht="0" hidden="1" customHeight="1">
      <c r="B36" s="57"/>
      <c r="C36" s="57"/>
      <c r="D36" s="158"/>
      <c r="E36" s="57"/>
      <c r="F36" s="15"/>
      <c r="G36" s="78" t="s">
        <v>141</v>
      </c>
      <c r="H36" s="85"/>
      <c r="I36" s="86"/>
      <c r="J36" s="93"/>
      <c r="K36" s="93"/>
      <c r="L36" s="93"/>
      <c r="M36" s="87"/>
      <c r="N36" s="93"/>
      <c r="O36" s="57"/>
      <c r="P36" s="57"/>
      <c r="Q36" s="57"/>
      <c r="R36" s="40"/>
      <c r="S36" s="57"/>
      <c r="T36" s="57"/>
      <c r="U36" s="57"/>
      <c r="V36" s="57"/>
      <c r="W36" s="93"/>
    </row>
    <row r="37" spans="1:23" ht="15" customHeight="1">
      <c r="A37" s="149"/>
      <c r="B37" s="149"/>
      <c r="C37" s="149"/>
      <c r="D37" s="149"/>
      <c r="E37" s="149"/>
      <c r="F37" s="149"/>
      <c r="G37" s="230" t="s">
        <v>14</v>
      </c>
      <c r="H37" s="231" t="s">
        <v>14</v>
      </c>
      <c r="I37" s="159"/>
      <c r="J37" s="159"/>
      <c r="K37" s="159"/>
      <c r="L37" s="159"/>
      <c r="M37" s="88"/>
      <c r="N37" s="89"/>
      <c r="O37" s="159"/>
      <c r="P37" s="149"/>
      <c r="Q37" s="149"/>
      <c r="R37" s="149"/>
      <c r="S37" s="149"/>
      <c r="T37" s="149"/>
      <c r="U37" s="149"/>
      <c r="V37" s="149"/>
      <c r="W37" s="90"/>
    </row>
    <row r="38" spans="1:23" ht="26.25" customHeight="1">
      <c r="A38" s="16" t="s">
        <v>142</v>
      </c>
      <c r="B38" s="83" t="s">
        <v>9</v>
      </c>
      <c r="C38" s="83" t="s">
        <v>9</v>
      </c>
      <c r="D38" s="83" t="s">
        <v>9</v>
      </c>
      <c r="E38" s="27"/>
      <c r="F38" s="15" t="s">
        <v>9</v>
      </c>
      <c r="G38" s="78">
        <v>10</v>
      </c>
      <c r="H38" s="41" t="s">
        <v>142</v>
      </c>
      <c r="I38" s="84" t="s">
        <v>102</v>
      </c>
      <c r="J38" s="79">
        <f>SUM(J39:J40)</f>
        <v>0</v>
      </c>
      <c r="K38" s="79">
        <f>SUM(K39:K40)</f>
        <v>0</v>
      </c>
      <c r="L38" s="79">
        <f>SUM(L39:L40)</f>
        <v>0</v>
      </c>
      <c r="M38" s="80"/>
      <c r="N38" s="44"/>
      <c r="O38" s="27"/>
      <c r="P38" s="27"/>
      <c r="Q38" s="27"/>
      <c r="R38" s="12" t="b">
        <v>1</v>
      </c>
      <c r="S38" s="27"/>
      <c r="T38" s="27"/>
      <c r="U38" s="27"/>
      <c r="V38" s="27"/>
      <c r="W38" s="43"/>
    </row>
    <row r="39" spans="1:23" ht="0" hidden="1" customHeight="1">
      <c r="B39" s="57"/>
      <c r="C39" s="57"/>
      <c r="D39" s="57"/>
      <c r="E39" s="57"/>
      <c r="F39" s="15"/>
      <c r="G39" s="78" t="s">
        <v>143</v>
      </c>
      <c r="H39" s="95"/>
      <c r="I39" s="86"/>
      <c r="J39" s="44"/>
      <c r="K39" s="44"/>
      <c r="L39" s="44"/>
      <c r="M39" s="87"/>
      <c r="N39" s="44"/>
      <c r="O39" s="57"/>
      <c r="P39" s="57"/>
      <c r="Q39" s="57"/>
      <c r="R39" s="40"/>
      <c r="S39" s="57"/>
      <c r="T39" s="57"/>
      <c r="U39" s="57"/>
      <c r="V39" s="57"/>
      <c r="W39" s="44"/>
    </row>
    <row r="40" spans="1:23" ht="15" customHeight="1">
      <c r="A40" s="149"/>
      <c r="B40" s="149"/>
      <c r="C40" s="149"/>
      <c r="D40" s="149"/>
      <c r="E40" s="149"/>
      <c r="F40" s="149"/>
      <c r="G40" s="230" t="s">
        <v>14</v>
      </c>
      <c r="H40" s="231" t="s">
        <v>14</v>
      </c>
      <c r="I40" s="159"/>
      <c r="J40" s="159"/>
      <c r="K40" s="159"/>
      <c r="L40" s="159"/>
      <c r="M40" s="88"/>
      <c r="N40" s="89"/>
      <c r="O40" s="159"/>
      <c r="P40" s="149"/>
      <c r="Q40" s="149"/>
      <c r="R40" s="149"/>
      <c r="S40" s="149"/>
      <c r="T40" s="149"/>
      <c r="U40" s="149"/>
      <c r="V40" s="149"/>
      <c r="W40" s="90"/>
    </row>
    <row r="41" spans="1:23" ht="15.75" customHeight="1">
      <c r="A41" s="16" t="s">
        <v>144</v>
      </c>
      <c r="B41" s="157" t="s">
        <v>9</v>
      </c>
      <c r="C41" s="157" t="s">
        <v>9</v>
      </c>
      <c r="D41" s="157" t="s">
        <v>9</v>
      </c>
      <c r="E41" s="27"/>
      <c r="F41" s="15" t="s">
        <v>9</v>
      </c>
      <c r="G41" s="78">
        <v>11</v>
      </c>
      <c r="H41" s="41" t="s">
        <v>144</v>
      </c>
      <c r="I41" s="152" t="s">
        <v>102</v>
      </c>
      <c r="J41" s="79">
        <f>SUM(J42:J43)</f>
        <v>0</v>
      </c>
      <c r="K41" s="79">
        <f>SUM(K42:K43)</f>
        <v>13.78</v>
      </c>
      <c r="L41" s="79">
        <f>SUM(L42:L43)</f>
        <v>0</v>
      </c>
      <c r="M41" s="80"/>
      <c r="N41" s="44"/>
      <c r="O41" s="27"/>
      <c r="P41" s="27"/>
      <c r="Q41" s="27"/>
      <c r="R41" s="12" t="b">
        <v>1</v>
      </c>
      <c r="S41" s="27"/>
      <c r="T41" s="27"/>
      <c r="U41" s="27"/>
      <c r="V41" s="27"/>
      <c r="W41" s="43"/>
    </row>
    <row r="42" spans="1:23" ht="15.75" customHeight="1">
      <c r="A42" s="16" t="s">
        <v>145</v>
      </c>
      <c r="B42" s="157" t="s">
        <v>9</v>
      </c>
      <c r="C42" s="157" t="s">
        <v>9</v>
      </c>
      <c r="D42" s="157" t="s">
        <v>9</v>
      </c>
      <c r="E42" s="27"/>
      <c r="F42" s="15" t="s">
        <v>9</v>
      </c>
      <c r="G42" s="78" t="s">
        <v>146</v>
      </c>
      <c r="H42" s="81" t="s">
        <v>145</v>
      </c>
      <c r="I42" s="152" t="s">
        <v>102</v>
      </c>
      <c r="J42" s="43">
        <v>0</v>
      </c>
      <c r="K42" s="43">
        <v>13.78</v>
      </c>
      <c r="L42" s="82"/>
      <c r="M42" s="80"/>
      <c r="N42" s="44"/>
      <c r="O42" s="27"/>
      <c r="P42" s="27"/>
      <c r="Q42" s="27"/>
      <c r="R42" s="12" t="b">
        <v>1</v>
      </c>
      <c r="S42" s="27"/>
      <c r="T42" s="27"/>
      <c r="U42" s="27"/>
      <c r="V42" s="27"/>
      <c r="W42" s="43"/>
    </row>
    <row r="43" spans="1:23" ht="15.75" customHeight="1">
      <c r="A43" s="16" t="s">
        <v>147</v>
      </c>
      <c r="B43" s="157" t="s">
        <v>9</v>
      </c>
      <c r="C43" s="157" t="s">
        <v>9</v>
      </c>
      <c r="D43" s="157" t="s">
        <v>9</v>
      </c>
      <c r="E43" s="27"/>
      <c r="F43" s="15" t="s">
        <v>9</v>
      </c>
      <c r="G43" s="78" t="s">
        <v>148</v>
      </c>
      <c r="H43" s="81" t="s">
        <v>147</v>
      </c>
      <c r="I43" s="152" t="s">
        <v>102</v>
      </c>
      <c r="J43" s="43">
        <v>0</v>
      </c>
      <c r="K43" s="43">
        <v>0</v>
      </c>
      <c r="L43" s="82"/>
      <c r="M43" s="80"/>
      <c r="N43" s="44"/>
      <c r="O43" s="27"/>
      <c r="P43" s="27"/>
      <c r="Q43" s="27"/>
      <c r="R43" s="12" t="b">
        <v>1</v>
      </c>
      <c r="S43" s="27"/>
      <c r="T43" s="27"/>
      <c r="U43" s="27"/>
      <c r="V43" s="27"/>
      <c r="W43" s="43"/>
    </row>
    <row r="44" spans="1:23" ht="26.25" customHeight="1">
      <c r="A44" s="16" t="s">
        <v>149</v>
      </c>
      <c r="B44" s="157" t="s">
        <v>9</v>
      </c>
      <c r="C44" s="157" t="s">
        <v>9</v>
      </c>
      <c r="D44" s="157" t="s">
        <v>9</v>
      </c>
      <c r="E44" s="27"/>
      <c r="F44" s="15" t="s">
        <v>9</v>
      </c>
      <c r="G44" s="78">
        <v>12</v>
      </c>
      <c r="H44" s="41" t="s">
        <v>149</v>
      </c>
      <c r="I44" s="152" t="s">
        <v>102</v>
      </c>
      <c r="J44" s="43">
        <v>0</v>
      </c>
      <c r="K44" s="43">
        <v>0</v>
      </c>
      <c r="L44" s="82"/>
      <c r="M44" s="80"/>
      <c r="N44" s="44"/>
      <c r="O44" s="27"/>
      <c r="P44" s="27"/>
      <c r="Q44" s="27"/>
      <c r="R44" s="12" t="b">
        <v>1</v>
      </c>
      <c r="S44" s="27"/>
      <c r="T44" s="27"/>
      <c r="U44" s="27"/>
      <c r="V44" s="27"/>
      <c r="W44" s="43"/>
    </row>
    <row r="45" spans="1:23" ht="15.75" customHeight="1">
      <c r="A45" s="16" t="s">
        <v>150</v>
      </c>
      <c r="B45" s="157" t="s">
        <v>9</v>
      </c>
      <c r="C45" s="157" t="s">
        <v>9</v>
      </c>
      <c r="D45" s="157" t="s">
        <v>9</v>
      </c>
      <c r="E45" s="27"/>
      <c r="F45" s="15" t="s">
        <v>9</v>
      </c>
      <c r="G45" s="78">
        <v>13</v>
      </c>
      <c r="H45" s="41" t="s">
        <v>150</v>
      </c>
      <c r="I45" s="152" t="s">
        <v>117</v>
      </c>
      <c r="J45" s="43">
        <v>101.76</v>
      </c>
      <c r="K45" s="43">
        <v>107.7</v>
      </c>
      <c r="L45" s="82"/>
      <c r="M45" s="80"/>
      <c r="N45" s="44"/>
      <c r="O45" s="27"/>
      <c r="P45" s="27"/>
      <c r="Q45" s="27"/>
      <c r="R45" s="12" t="b">
        <v>1</v>
      </c>
      <c r="S45" s="27"/>
      <c r="T45" s="27"/>
      <c r="U45" s="27"/>
      <c r="V45" s="27"/>
      <c r="W45" s="43"/>
    </row>
    <row r="46" spans="1:23" ht="21" customHeight="1">
      <c r="A46" s="149"/>
      <c r="B46" s="149"/>
      <c r="C46" s="149"/>
      <c r="D46" s="149"/>
      <c r="E46" s="149"/>
      <c r="F46" s="149"/>
      <c r="G46" t="s">
        <v>9</v>
      </c>
      <c r="H46" s="149"/>
      <c r="I46" s="149"/>
      <c r="J46" s="149"/>
      <c r="K46" s="8"/>
      <c r="L46" s="27"/>
      <c r="M46" s="149"/>
      <c r="N46" s="57"/>
      <c r="O46" s="149"/>
      <c r="P46" s="149"/>
      <c r="Q46" s="149"/>
      <c r="R46" s="149"/>
      <c r="S46" s="149"/>
      <c r="T46" s="149"/>
      <c r="U46" s="149"/>
      <c r="V46" s="149"/>
      <c r="W46" s="61"/>
    </row>
    <row r="47" spans="1:23" ht="18" customHeight="1">
      <c r="A47" s="149"/>
      <c r="B47" s="149"/>
      <c r="C47" s="149"/>
      <c r="D47" s="149"/>
      <c r="E47" s="149"/>
      <c r="F47" s="149"/>
      <c r="G47" t="s">
        <v>9</v>
      </c>
      <c r="H47" s="149"/>
      <c r="I47" s="149"/>
      <c r="J47" s="149"/>
      <c r="K47" s="8"/>
      <c r="L47" s="27"/>
      <c r="M47" s="149"/>
      <c r="N47" s="57"/>
      <c r="O47" s="149"/>
      <c r="P47" s="149"/>
      <c r="Q47" s="149"/>
      <c r="R47" s="149"/>
      <c r="S47" s="149"/>
      <c r="T47" s="149"/>
      <c r="U47" s="149"/>
      <c r="V47" s="149"/>
      <c r="W47" s="61"/>
    </row>
    <row r="48" spans="1:23" ht="18" customHeight="1">
      <c r="A48" s="149"/>
      <c r="B48" s="149"/>
      <c r="C48" s="149"/>
      <c r="D48" s="149"/>
      <c r="E48" s="149"/>
      <c r="F48" s="149"/>
      <c r="G48" t="s">
        <v>9</v>
      </c>
      <c r="H48" s="149"/>
      <c r="I48" s="149"/>
      <c r="J48" s="149"/>
      <c r="K48" s="8"/>
      <c r="L48" s="27"/>
      <c r="M48" s="149"/>
      <c r="N48" s="57"/>
      <c r="O48" s="149"/>
      <c r="P48" s="149"/>
      <c r="Q48" s="149"/>
      <c r="R48" s="149"/>
      <c r="S48" s="149"/>
      <c r="T48" s="149"/>
      <c r="U48" s="149"/>
      <c r="V48" s="149"/>
      <c r="W48" s="61"/>
    </row>
    <row r="49" spans="1:23" ht="15" customHeight="1">
      <c r="A49" s="149"/>
      <c r="B49" s="149"/>
      <c r="C49" s="149"/>
      <c r="D49" s="149"/>
      <c r="E49" s="149"/>
      <c r="F49" s="149"/>
      <c r="G49" s="149"/>
      <c r="H49" s="149"/>
      <c r="I49" s="149"/>
      <c r="J49" s="149"/>
      <c r="K49" s="8"/>
      <c r="L49" s="27"/>
      <c r="M49" s="149"/>
      <c r="N49" s="57"/>
      <c r="O49" s="149"/>
      <c r="P49" s="149"/>
      <c r="Q49" s="149"/>
      <c r="R49" s="149"/>
      <c r="S49" s="149"/>
      <c r="T49" s="149"/>
      <c r="U49" s="149"/>
      <c r="V49" s="149"/>
      <c r="W49" s="61"/>
    </row>
    <row r="50" spans="1:23" ht="15" hidden="1" customHeight="1">
      <c r="A50" s="149"/>
      <c r="B50" s="149"/>
      <c r="C50" s="149"/>
      <c r="D50" s="149"/>
      <c r="E50" s="149"/>
      <c r="F50" s="149"/>
      <c r="G50" s="149"/>
      <c r="H50" s="149"/>
      <c r="I50" s="149"/>
      <c r="J50" s="12" t="b">
        <v>1</v>
      </c>
      <c r="K50" s="12" t="b">
        <v>1</v>
      </c>
      <c r="L50" s="12" t="b">
        <f>COUNTIF('Пользователи ВР'!$F$9:$F$16,tpl_username)&gt;0</f>
        <v>0</v>
      </c>
      <c r="M50" s="12" t="b">
        <f>L50</f>
        <v>0</v>
      </c>
      <c r="N50" s="40"/>
      <c r="O50" s="149"/>
      <c r="P50" s="149"/>
      <c r="Q50" s="149"/>
      <c r="R50" s="149"/>
      <c r="S50" s="149"/>
      <c r="T50" s="149"/>
      <c r="U50" s="149"/>
      <c r="V50" s="149"/>
      <c r="W50" s="12" t="b">
        <v>1</v>
      </c>
    </row>
    <row r="51" spans="1:23" ht="15" customHeight="1">
      <c r="A51" s="149"/>
      <c r="B51" s="149"/>
      <c r="C51" s="149"/>
      <c r="D51" s="149"/>
      <c r="E51" s="149"/>
      <c r="F51" s="149"/>
      <c r="G51" s="149"/>
      <c r="H51" s="149"/>
      <c r="I51" s="149"/>
      <c r="J51" s="149"/>
      <c r="K51" s="8"/>
      <c r="L51" s="27"/>
      <c r="M51" s="149"/>
      <c r="N51" s="57"/>
      <c r="O51" s="149"/>
      <c r="P51" s="149"/>
      <c r="Q51" s="149"/>
      <c r="R51" s="149"/>
      <c r="S51" s="149"/>
      <c r="T51" s="149"/>
      <c r="U51" s="149"/>
      <c r="V51" s="149"/>
      <c r="W51" s="61"/>
    </row>
    <row r="52" spans="1:23" ht="15" customHeight="1">
      <c r="A52" s="149"/>
      <c r="B52" s="149"/>
      <c r="C52" s="149"/>
      <c r="D52" s="149"/>
      <c r="E52" s="149"/>
      <c r="F52" s="149"/>
      <c r="G52" s="149"/>
      <c r="H52" s="149"/>
      <c r="I52" s="149"/>
      <c r="J52" s="149"/>
      <c r="K52" s="8"/>
      <c r="L52" s="27"/>
      <c r="M52" s="149"/>
      <c r="N52" s="57"/>
      <c r="O52" s="149"/>
      <c r="P52" s="149"/>
      <c r="Q52" s="149"/>
      <c r="R52" s="149"/>
      <c r="S52" s="149"/>
      <c r="T52" s="149"/>
      <c r="U52" s="149"/>
      <c r="V52" s="149"/>
      <c r="W52" s="61"/>
    </row>
    <row r="53" spans="1:23" ht="15" customHeight="1">
      <c r="A53" s="149"/>
      <c r="B53" s="149"/>
      <c r="C53" s="149"/>
      <c r="D53" s="149"/>
      <c r="E53" s="149"/>
      <c r="F53" s="149"/>
      <c r="G53" s="149"/>
      <c r="H53" s="149"/>
      <c r="I53" s="149"/>
      <c r="J53" s="149"/>
      <c r="K53" s="8"/>
      <c r="L53" s="27"/>
      <c r="M53" s="149"/>
      <c r="N53" s="57"/>
      <c r="O53" s="149"/>
      <c r="P53" s="149"/>
      <c r="Q53" s="149"/>
      <c r="R53" s="149"/>
      <c r="S53" s="149"/>
      <c r="T53" s="149"/>
      <c r="U53" s="149"/>
      <c r="V53" s="149"/>
      <c r="W53" s="61"/>
    </row>
    <row r="54" spans="1:23" ht="15" customHeight="1">
      <c r="A54" s="149"/>
      <c r="B54" s="149"/>
      <c r="C54" s="149"/>
      <c r="D54" s="149"/>
      <c r="E54" s="149"/>
      <c r="F54" s="149"/>
      <c r="G54" s="149"/>
      <c r="H54" s="149"/>
      <c r="I54" s="149"/>
      <c r="J54" s="149"/>
      <c r="K54" s="8"/>
      <c r="L54" s="27"/>
      <c r="M54" s="149"/>
      <c r="N54" s="57"/>
      <c r="O54" s="149"/>
      <c r="P54" s="149"/>
      <c r="Q54" s="149"/>
      <c r="R54" s="149"/>
      <c r="S54" s="149"/>
      <c r="T54" s="149"/>
      <c r="U54" s="149"/>
      <c r="V54" s="149"/>
      <c r="W54" s="61"/>
    </row>
    <row r="55" spans="1:23" ht="15" customHeight="1">
      <c r="A55" s="149"/>
      <c r="B55" s="149"/>
      <c r="C55" s="149"/>
      <c r="D55" s="149"/>
      <c r="E55" s="149"/>
      <c r="F55" s="149"/>
      <c r="G55" s="149"/>
      <c r="H55" s="149"/>
      <c r="I55" s="149"/>
      <c r="J55" s="149"/>
      <c r="K55" s="8"/>
      <c r="L55" s="27"/>
      <c r="M55" s="149"/>
      <c r="N55" s="57"/>
      <c r="O55" s="149"/>
      <c r="P55" s="149"/>
      <c r="Q55" s="149"/>
      <c r="R55" s="149"/>
      <c r="S55" s="149"/>
      <c r="T55" s="149"/>
      <c r="U55" s="149"/>
      <c r="V55" s="149"/>
      <c r="W55" s="61"/>
    </row>
    <row r="56" spans="1:23" ht="15" customHeight="1">
      <c r="A56" s="149"/>
      <c r="B56" s="149"/>
      <c r="C56" s="149"/>
      <c r="D56" s="149"/>
      <c r="E56" s="149"/>
      <c r="F56" s="149"/>
      <c r="G56" s="149"/>
      <c r="H56" s="149"/>
      <c r="I56" s="149"/>
      <c r="J56" s="149"/>
      <c r="K56" s="8"/>
      <c r="L56" s="27"/>
      <c r="M56" s="149"/>
      <c r="N56" s="57"/>
      <c r="O56" s="149"/>
      <c r="P56" s="149"/>
      <c r="Q56" s="149"/>
      <c r="R56" s="149"/>
      <c r="S56" s="149"/>
      <c r="T56" s="149"/>
      <c r="U56" s="149"/>
      <c r="V56" s="149"/>
      <c r="W56" s="61"/>
    </row>
    <row r="57" spans="1:23" ht="14.25" hidden="1" customHeight="1">
      <c r="A57" s="16" t="s">
        <v>9</v>
      </c>
      <c r="B57" s="157" t="s">
        <v>9</v>
      </c>
      <c r="C57" s="157" t="s">
        <v>9</v>
      </c>
      <c r="D57" s="157" t="s">
        <v>9</v>
      </c>
      <c r="E57" s="149"/>
      <c r="F57" s="15" t="s">
        <v>9</v>
      </c>
      <c r="G57" s="78"/>
      <c r="H57" s="41"/>
      <c r="I57" s="151"/>
      <c r="J57" s="43"/>
      <c r="K57" s="43"/>
      <c r="L57" s="82"/>
      <c r="M57" s="80"/>
      <c r="N57" s="44"/>
      <c r="O57" s="149"/>
      <c r="P57" s="149"/>
      <c r="Q57" s="149"/>
      <c r="R57" s="12" t="b">
        <v>1</v>
      </c>
      <c r="S57" s="149"/>
      <c r="T57" s="149"/>
      <c r="U57" s="149"/>
      <c r="V57" s="149"/>
      <c r="W57" s="43"/>
    </row>
    <row r="58" spans="1:23" ht="15.75" hidden="1" customHeight="1">
      <c r="A58" s="149"/>
      <c r="B58" s="149"/>
      <c r="C58" s="149"/>
      <c r="D58" s="149"/>
      <c r="E58" s="149"/>
      <c r="F58" s="149"/>
      <c r="G58" s="149"/>
      <c r="H58" s="45" t="s">
        <v>9</v>
      </c>
      <c r="I58" s="149"/>
      <c r="J58" s="46"/>
      <c r="K58" s="46"/>
      <c r="L58" s="46"/>
      <c r="M58" s="149"/>
      <c r="N58" s="47"/>
      <c r="O58" s="149"/>
      <c r="P58" s="149"/>
      <c r="Q58" s="149"/>
      <c r="R58" s="149"/>
      <c r="S58" s="149"/>
      <c r="T58" s="149"/>
      <c r="U58" s="149"/>
      <c r="V58" s="149"/>
      <c r="W58" s="46"/>
    </row>
    <row r="59" spans="1:23" ht="16.5" hidden="1" customHeight="1">
      <c r="A59" s="16" t="s">
        <v>142</v>
      </c>
      <c r="B59" s="96" t="s">
        <v>9</v>
      </c>
      <c r="C59" s="96" t="s">
        <v>9</v>
      </c>
      <c r="D59" s="96" t="s">
        <v>85</v>
      </c>
      <c r="E59" s="61"/>
      <c r="F59" s="15" t="s">
        <v>86</v>
      </c>
      <c r="G59" s="78" t="s">
        <v>9</v>
      </c>
      <c r="H59" s="81" t="s">
        <v>151</v>
      </c>
      <c r="I59" s="97" t="s">
        <v>102</v>
      </c>
      <c r="J59" s="43"/>
      <c r="K59" s="43"/>
      <c r="L59" s="82"/>
      <c r="M59" s="80"/>
      <c r="N59" s="44"/>
      <c r="O59" s="61"/>
      <c r="P59" s="61"/>
      <c r="Q59" s="61"/>
      <c r="R59" s="12" t="b">
        <v>1</v>
      </c>
      <c r="S59" s="61"/>
      <c r="T59" s="61"/>
      <c r="U59" s="61"/>
      <c r="V59" s="61"/>
      <c r="W59" s="43"/>
    </row>
    <row r="60" spans="1:23" ht="16.5" hidden="1" customHeight="1">
      <c r="A60" s="16" t="s">
        <v>139</v>
      </c>
      <c r="B60" s="96" t="s">
        <v>9</v>
      </c>
      <c r="C60" s="96" t="s">
        <v>85</v>
      </c>
      <c r="D60" s="98" t="s">
        <v>9</v>
      </c>
      <c r="E60" s="61"/>
      <c r="F60" s="15" t="s">
        <v>86</v>
      </c>
      <c r="G60" s="78" t="s">
        <v>9</v>
      </c>
      <c r="H60" s="91" t="s">
        <v>152</v>
      </c>
      <c r="I60" s="97" t="s">
        <v>102</v>
      </c>
      <c r="J60" s="94"/>
      <c r="K60" s="94"/>
      <c r="L60" s="99"/>
      <c r="M60" s="80"/>
      <c r="N60" s="93"/>
      <c r="O60" s="61"/>
      <c r="P60" s="61"/>
      <c r="Q60" s="61"/>
      <c r="R60" s="12" t="b">
        <v>1</v>
      </c>
      <c r="S60" s="61"/>
      <c r="T60" s="61"/>
      <c r="U60" s="61"/>
      <c r="V60" s="61"/>
      <c r="W60" s="94"/>
    </row>
    <row r="61" spans="1:23" ht="16.5" hidden="1" customHeight="1">
      <c r="A61" s="16" t="s">
        <v>107</v>
      </c>
      <c r="B61" s="96" t="s">
        <v>85</v>
      </c>
      <c r="C61" s="98" t="s">
        <v>9</v>
      </c>
      <c r="D61" s="98" t="s">
        <v>9</v>
      </c>
      <c r="E61" s="61"/>
      <c r="F61" s="15" t="s">
        <v>86</v>
      </c>
      <c r="G61" s="78" t="s">
        <v>9</v>
      </c>
      <c r="H61" s="91" t="s">
        <v>152</v>
      </c>
      <c r="I61" s="97" t="s">
        <v>102</v>
      </c>
      <c r="J61" s="43"/>
      <c r="K61" s="43"/>
      <c r="L61" s="82"/>
      <c r="M61" s="80"/>
      <c r="N61" s="44"/>
      <c r="O61" s="61"/>
      <c r="P61" s="61"/>
      <c r="Q61" s="61"/>
      <c r="R61" s="12" t="b">
        <v>1</v>
      </c>
      <c r="S61" s="61"/>
      <c r="T61" s="61"/>
      <c r="U61" s="61"/>
      <c r="V61" s="61"/>
      <c r="W61" s="43"/>
    </row>
  </sheetData>
  <sheetProtection insertRows="0" deleteColumns="0" deleteRows="0" sort="0" autoFilter="0"/>
  <mergeCells count="3">
    <mergeCell ref="G16:H16"/>
    <mergeCell ref="G37:H37"/>
    <mergeCell ref="G40:H40"/>
  </mergeCells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45"/>
  <sheetViews>
    <sheetView showGridLines="0" workbookViewId="0">
      <pane xSplit="6" ySplit="10" topLeftCell="G22" activePane="bottomRight" state="frozen"/>
      <selection pane="topRight" activeCell="G1" sqref="G1"/>
      <selection pane="bottomLeft" activeCell="A11" sqref="A11"/>
      <selection pane="bottomRight"/>
    </sheetView>
  </sheetViews>
  <sheetFormatPr defaultRowHeight="15" customHeight="1"/>
  <cols>
    <col min="1" max="2" width="12.28515625" hidden="1" customWidth="1"/>
    <col min="3" max="3" width="4.28515625" customWidth="1"/>
    <col min="4" max="4" width="7.28515625" customWidth="1"/>
    <col min="5" max="5" width="104.7109375" customWidth="1"/>
    <col min="6" max="6" width="13.140625" customWidth="1"/>
    <col min="7" max="8" width="16.7109375" customWidth="1"/>
    <col min="9" max="9" width="16.7109375" hidden="1" customWidth="1"/>
    <col min="10" max="10" width="21.42578125" hidden="1" customWidth="1"/>
    <col min="11" max="12" width="0" hidden="1" customWidth="1"/>
    <col min="13" max="13" width="13.7109375" customWidth="1"/>
    <col min="15" max="15" width="10.28515625" hidden="1"/>
    <col min="20" max="20" width="16.7109375" hidden="1" customWidth="1"/>
  </cols>
  <sheetData>
    <row r="1" spans="1:20" ht="15" hidden="1" customHeight="1">
      <c r="A1" s="149" t="s">
        <v>7</v>
      </c>
      <c r="B1" s="149"/>
      <c r="C1" s="149"/>
      <c r="D1" s="149"/>
      <c r="E1" s="149"/>
      <c r="F1" s="149"/>
      <c r="G1" s="149"/>
      <c r="H1" s="8"/>
      <c r="I1" s="27"/>
      <c r="J1" s="149"/>
      <c r="K1" s="57"/>
      <c r="L1" s="149"/>
      <c r="M1" s="149"/>
      <c r="N1" s="149"/>
      <c r="O1" s="149"/>
      <c r="P1" s="149"/>
      <c r="Q1" s="149"/>
      <c r="R1" s="149"/>
      <c r="S1" s="149"/>
      <c r="T1" s="61"/>
    </row>
    <row r="2" spans="1:20" ht="15.75" hidden="1" customHeight="1">
      <c r="A2" s="149"/>
      <c r="B2" s="149"/>
      <c r="C2" s="149"/>
      <c r="D2" s="149"/>
      <c r="E2" s="68"/>
      <c r="F2" s="149"/>
      <c r="G2" s="9" t="s">
        <v>93</v>
      </c>
      <c r="H2" s="9" t="s">
        <v>93</v>
      </c>
      <c r="I2" s="9" t="s">
        <v>93</v>
      </c>
      <c r="J2" s="149"/>
      <c r="L2" s="149"/>
      <c r="M2" s="149"/>
      <c r="N2" s="149"/>
      <c r="O2" s="149"/>
      <c r="P2" s="149"/>
      <c r="Q2" s="149"/>
      <c r="R2" s="149"/>
      <c r="S2" s="149"/>
      <c r="T2" s="10" t="s">
        <v>8</v>
      </c>
    </row>
    <row r="3" spans="1:20" ht="15.75" hidden="1" customHeight="1">
      <c r="A3" s="8"/>
      <c r="B3" s="8"/>
      <c r="C3" s="8"/>
      <c r="D3" s="8"/>
      <c r="E3" s="68"/>
      <c r="F3" s="149"/>
      <c r="G3" s="9" t="s">
        <v>94</v>
      </c>
      <c r="H3" s="9" t="s">
        <v>95</v>
      </c>
      <c r="I3" s="9" t="s">
        <v>96</v>
      </c>
      <c r="J3" s="149"/>
      <c r="L3" s="8"/>
      <c r="M3" s="8"/>
      <c r="N3" s="8"/>
      <c r="O3" s="8"/>
      <c r="P3" s="8"/>
      <c r="Q3" s="8"/>
      <c r="R3" s="8"/>
      <c r="S3" s="8"/>
      <c r="T3" s="10" t="s">
        <v>8</v>
      </c>
    </row>
    <row r="4" spans="1:20" ht="15" hidden="1" customHeight="1">
      <c r="A4" s="149"/>
      <c r="B4" s="149"/>
      <c r="C4" s="149"/>
      <c r="D4" s="149"/>
      <c r="E4" s="149"/>
      <c r="F4" s="149"/>
      <c r="G4" s="149"/>
      <c r="H4" s="8"/>
      <c r="I4" s="27"/>
      <c r="J4" s="149"/>
      <c r="K4" s="57"/>
      <c r="L4" s="149"/>
      <c r="M4" s="149"/>
      <c r="N4" s="149"/>
      <c r="O4" s="149"/>
      <c r="P4" s="149"/>
      <c r="Q4" s="149"/>
      <c r="R4" s="149"/>
      <c r="S4" s="149"/>
      <c r="T4" s="61"/>
    </row>
    <row r="5" spans="1:20" ht="15" customHeight="1">
      <c r="A5" s="149"/>
      <c r="B5" s="149"/>
      <c r="C5" s="149"/>
      <c r="D5" s="149"/>
      <c r="E5" s="149"/>
      <c r="F5" s="149"/>
      <c r="G5" s="149"/>
      <c r="H5" s="8"/>
      <c r="I5" s="27"/>
      <c r="J5" s="149"/>
      <c r="K5" s="57"/>
      <c r="L5" s="149"/>
      <c r="M5" s="149"/>
      <c r="N5" s="11" t="s">
        <v>9</v>
      </c>
      <c r="O5" s="12" t="b">
        <f>'Общая информация'!F16="да"</f>
        <v>1</v>
      </c>
      <c r="P5" s="149"/>
      <c r="Q5" s="149"/>
      <c r="R5" s="149"/>
      <c r="S5" s="149"/>
      <c r="T5" s="61"/>
    </row>
    <row r="6" spans="1:20" ht="12.75" customHeight="1">
      <c r="A6" s="149"/>
      <c r="B6" s="149"/>
      <c r="C6" s="149"/>
      <c r="D6" s="2" t="s">
        <v>153</v>
      </c>
      <c r="E6" s="2"/>
      <c r="F6" s="149"/>
      <c r="G6" s="149"/>
      <c r="H6" s="8"/>
      <c r="I6" s="27"/>
      <c r="J6" s="149"/>
      <c r="K6" s="57"/>
      <c r="L6" s="149"/>
      <c r="M6" s="149"/>
      <c r="N6" s="149"/>
      <c r="O6" s="149"/>
      <c r="P6" s="149"/>
      <c r="Q6" s="149"/>
      <c r="R6" s="149"/>
      <c r="S6" s="149"/>
      <c r="T6" s="61"/>
    </row>
    <row r="7" spans="1:20" ht="20.25" customHeight="1">
      <c r="A7" s="149"/>
      <c r="B7" s="149"/>
      <c r="C7" s="149"/>
      <c r="D7" s="13" t="str">
        <f>objectName</f>
        <v>МУП г. Горячий Ключ "Водоканал" ИНН: 2305028371, КПП: 230501001</v>
      </c>
      <c r="E7" s="149"/>
      <c r="F7" s="149"/>
      <c r="G7" s="149"/>
      <c r="H7" s="8"/>
      <c r="I7" s="27"/>
      <c r="J7" s="149"/>
      <c r="K7" s="57"/>
      <c r="L7" s="149"/>
      <c r="M7" s="149"/>
      <c r="N7" s="149"/>
      <c r="O7" s="149"/>
      <c r="P7" s="149"/>
      <c r="Q7" s="149"/>
      <c r="R7" s="149"/>
      <c r="S7" s="149"/>
      <c r="T7" s="61"/>
    </row>
    <row r="8" spans="1:20" ht="15" customHeight="1">
      <c r="A8" s="149"/>
      <c r="B8" s="149"/>
      <c r="C8" s="149"/>
      <c r="D8" s="14"/>
      <c r="E8" s="14"/>
      <c r="F8" s="149"/>
      <c r="G8" s="15" t="s">
        <v>9</v>
      </c>
      <c r="H8" s="15" t="s">
        <v>9</v>
      </c>
      <c r="I8" s="15" t="s">
        <v>9</v>
      </c>
      <c r="J8" s="149"/>
      <c r="K8" s="15"/>
      <c r="L8" s="149"/>
      <c r="M8" s="149"/>
      <c r="N8" s="149"/>
      <c r="O8" s="149"/>
      <c r="P8" s="149"/>
      <c r="Q8" s="149"/>
      <c r="R8" s="149"/>
      <c r="S8" s="149"/>
      <c r="T8" s="15" t="s">
        <v>9</v>
      </c>
    </row>
    <row r="9" spans="1:20" ht="29.25" customHeight="1">
      <c r="A9" s="149"/>
      <c r="B9" s="149"/>
      <c r="C9" s="149"/>
      <c r="D9" s="69" t="s">
        <v>72</v>
      </c>
      <c r="E9" s="70" t="s">
        <v>11</v>
      </c>
      <c r="F9" s="152" t="s">
        <v>98</v>
      </c>
      <c r="G9" s="52" t="str">
        <f>'Общая информация'!$F$10</f>
        <v>2024</v>
      </c>
      <c r="H9" s="52" t="str">
        <f>'Общая информация'!$F$10</f>
        <v>2024</v>
      </c>
      <c r="I9" s="52" t="str">
        <f>'Общая информация'!$F$10</f>
        <v>2024</v>
      </c>
      <c r="J9" s="71" t="s">
        <v>99</v>
      </c>
      <c r="K9" s="100"/>
      <c r="L9" s="25"/>
      <c r="M9" s="73" t="s">
        <v>100</v>
      </c>
      <c r="N9" s="149"/>
      <c r="O9" s="149"/>
      <c r="P9" s="149"/>
      <c r="Q9" s="149"/>
      <c r="R9" s="149"/>
      <c r="S9" s="149"/>
      <c r="T9" s="52" t="s">
        <v>85</v>
      </c>
    </row>
    <row r="10" spans="1:20" ht="29.25" customHeight="1">
      <c r="A10" s="8"/>
      <c r="B10" s="8"/>
      <c r="C10" s="8"/>
      <c r="D10" s="74" t="s">
        <v>72</v>
      </c>
      <c r="E10" s="70" t="s">
        <v>11</v>
      </c>
      <c r="F10" s="152" t="s">
        <v>98</v>
      </c>
      <c r="G10" s="52" t="s">
        <v>94</v>
      </c>
      <c r="H10" s="52" t="s">
        <v>95</v>
      </c>
      <c r="I10" s="52" t="s">
        <v>96</v>
      </c>
      <c r="J10" s="76" t="s">
        <v>99</v>
      </c>
      <c r="K10" s="101"/>
      <c r="L10" s="25"/>
      <c r="M10" s="73" t="s">
        <v>9</v>
      </c>
      <c r="N10" s="8"/>
      <c r="O10" s="8"/>
      <c r="P10" s="8"/>
      <c r="Q10" s="8"/>
      <c r="R10" s="8"/>
      <c r="S10" s="8"/>
      <c r="T10" s="52" t="s">
        <v>85</v>
      </c>
    </row>
    <row r="11" spans="1:20" ht="15" customHeight="1">
      <c r="A11" s="149"/>
      <c r="B11" s="149"/>
      <c r="C11" s="149"/>
      <c r="D11" s="102"/>
      <c r="E11" s="102" t="s">
        <v>154</v>
      </c>
      <c r="F11" s="102"/>
      <c r="G11" s="102"/>
      <c r="H11" s="102"/>
      <c r="I11" s="102"/>
      <c r="J11" s="76"/>
      <c r="K11" s="103"/>
      <c r="L11" s="102"/>
      <c r="M11" s="149"/>
      <c r="N11" s="149"/>
      <c r="O11" s="12" t="b">
        <f>'Общая информация'!$F$17="Питьевая"</f>
        <v>1</v>
      </c>
      <c r="P11" s="149"/>
      <c r="Q11" s="149"/>
      <c r="R11" s="149"/>
      <c r="S11" s="149"/>
      <c r="T11" s="104"/>
    </row>
    <row r="12" spans="1:20" ht="38.25" customHeight="1">
      <c r="A12" s="16" t="s">
        <v>155</v>
      </c>
      <c r="B12" s="8"/>
      <c r="C12" s="15" t="s">
        <v>9</v>
      </c>
      <c r="D12" s="78">
        <v>1</v>
      </c>
      <c r="E12" s="41" t="s">
        <v>155</v>
      </c>
      <c r="F12" s="152" t="s">
        <v>117</v>
      </c>
      <c r="G12" s="105">
        <v>0</v>
      </c>
      <c r="H12" s="79">
        <f>IF(H14=0,0,H13/H14*100)</f>
        <v>0</v>
      </c>
      <c r="I12" s="79">
        <f>IF(I14=0,0,I13/I14*100)</f>
        <v>0</v>
      </c>
      <c r="J12" s="80"/>
      <c r="K12" s="44"/>
      <c r="L12" s="8"/>
      <c r="M12" s="8"/>
      <c r="N12" s="8"/>
      <c r="O12" s="12" t="b">
        <f>'Общая информация'!$F$17="Питьевая"</f>
        <v>1</v>
      </c>
      <c r="P12" s="8"/>
      <c r="Q12" s="8"/>
      <c r="R12" s="8"/>
      <c r="S12" s="8"/>
      <c r="T12" s="43"/>
    </row>
    <row r="13" spans="1:20" ht="26.25" customHeight="1">
      <c r="A13" s="16" t="s">
        <v>156</v>
      </c>
      <c r="B13" s="27"/>
      <c r="C13" s="15" t="s">
        <v>9</v>
      </c>
      <c r="D13" s="78" t="s">
        <v>104</v>
      </c>
      <c r="E13" s="81" t="s">
        <v>156</v>
      </c>
      <c r="F13" s="152" t="s">
        <v>157</v>
      </c>
      <c r="G13" s="106"/>
      <c r="H13" s="105">
        <v>0</v>
      </c>
      <c r="I13" s="107"/>
      <c r="J13" s="80"/>
      <c r="K13" s="44"/>
      <c r="L13" s="27"/>
      <c r="M13" s="27"/>
      <c r="N13" s="27"/>
      <c r="O13" s="12" t="b">
        <f>'Общая информация'!$F$17="Питьевая"</f>
        <v>1</v>
      </c>
      <c r="P13" s="27"/>
      <c r="Q13" s="27"/>
      <c r="R13" s="27"/>
      <c r="S13" s="27"/>
      <c r="T13" s="43"/>
    </row>
    <row r="14" spans="1:20" ht="15.75" customHeight="1">
      <c r="A14" s="16" t="s">
        <v>158</v>
      </c>
      <c r="B14" s="27"/>
      <c r="C14" s="15" t="s">
        <v>9</v>
      </c>
      <c r="D14" s="78" t="s">
        <v>106</v>
      </c>
      <c r="E14" s="81" t="s">
        <v>158</v>
      </c>
      <c r="F14" s="152" t="s">
        <v>157</v>
      </c>
      <c r="G14" s="106"/>
      <c r="H14" s="105">
        <v>30</v>
      </c>
      <c r="I14" s="107"/>
      <c r="J14" s="80"/>
      <c r="K14" s="44"/>
      <c r="L14" s="27"/>
      <c r="M14" s="27"/>
      <c r="N14" s="27"/>
      <c r="O14" s="12" t="b">
        <f>'Общая информация'!$F$17="Питьевая"</f>
        <v>1</v>
      </c>
      <c r="P14" s="27"/>
      <c r="Q14" s="27"/>
      <c r="R14" s="27"/>
      <c r="S14" s="27"/>
      <c r="T14" s="43"/>
    </row>
    <row r="15" spans="1:20" ht="38.25" customHeight="1">
      <c r="A15" s="16" t="s">
        <v>159</v>
      </c>
      <c r="B15" s="27"/>
      <c r="C15" s="15" t="s">
        <v>9</v>
      </c>
      <c r="D15" s="78">
        <v>2</v>
      </c>
      <c r="E15" s="41" t="s">
        <v>159</v>
      </c>
      <c r="F15" s="152" t="s">
        <v>117</v>
      </c>
      <c r="G15" s="105">
        <v>0.83</v>
      </c>
      <c r="H15" s="79">
        <f>IF(H17=0,0,H16/H17*100)</f>
        <v>0.86580086580086579</v>
      </c>
      <c r="I15" s="79">
        <f>IF(I17=0,0,I16/I17*100)</f>
        <v>0</v>
      </c>
      <c r="J15" s="80"/>
      <c r="K15" s="44"/>
      <c r="L15" s="27"/>
      <c r="M15" s="27"/>
      <c r="N15" s="27"/>
      <c r="O15" s="12" t="b">
        <f>'Общая информация'!$F$17="Питьевая"</f>
        <v>1</v>
      </c>
      <c r="P15" s="27"/>
      <c r="Q15" s="27"/>
      <c r="R15" s="27"/>
      <c r="S15" s="27"/>
      <c r="T15" s="43"/>
    </row>
    <row r="16" spans="1:20" ht="26.25" customHeight="1">
      <c r="A16" s="16" t="s">
        <v>160</v>
      </c>
      <c r="B16" s="27"/>
      <c r="C16" s="15" t="s">
        <v>9</v>
      </c>
      <c r="D16" s="78" t="s">
        <v>161</v>
      </c>
      <c r="E16" s="81" t="s">
        <v>160</v>
      </c>
      <c r="F16" s="152" t="s">
        <v>157</v>
      </c>
      <c r="G16" s="106"/>
      <c r="H16" s="105">
        <v>4</v>
      </c>
      <c r="I16" s="107"/>
      <c r="J16" s="80"/>
      <c r="K16" s="44"/>
      <c r="L16" s="27"/>
      <c r="M16" s="27"/>
      <c r="N16" s="27"/>
      <c r="O16" s="12" t="b">
        <f>'Общая информация'!$F$17="Питьевая"</f>
        <v>1</v>
      </c>
      <c r="P16" s="27"/>
      <c r="Q16" s="27"/>
      <c r="R16" s="27"/>
      <c r="S16" s="27"/>
      <c r="T16" s="43"/>
    </row>
    <row r="17" spans="1:20" ht="15.75" customHeight="1">
      <c r="A17" s="16" t="s">
        <v>162</v>
      </c>
      <c r="B17" s="27"/>
      <c r="C17" s="15" t="s">
        <v>9</v>
      </c>
      <c r="D17" s="78" t="s">
        <v>163</v>
      </c>
      <c r="E17" s="81" t="s">
        <v>162</v>
      </c>
      <c r="F17" s="152" t="s">
        <v>157</v>
      </c>
      <c r="G17" s="106"/>
      <c r="H17" s="105">
        <v>462</v>
      </c>
      <c r="I17" s="107"/>
      <c r="J17" s="80"/>
      <c r="K17" s="44"/>
      <c r="L17" s="27"/>
      <c r="M17" s="27"/>
      <c r="N17" s="27"/>
      <c r="O17" s="12" t="b">
        <f>'Общая информация'!$F$17="Питьевая"</f>
        <v>1</v>
      </c>
      <c r="P17" s="27"/>
      <c r="Q17" s="27"/>
      <c r="R17" s="27"/>
      <c r="S17" s="27"/>
      <c r="T17" s="43"/>
    </row>
    <row r="18" spans="1:20" ht="15" customHeight="1">
      <c r="A18" s="149"/>
      <c r="B18" s="149"/>
      <c r="C18" s="149"/>
      <c r="D18" s="102"/>
      <c r="E18" s="102" t="s">
        <v>164</v>
      </c>
      <c r="F18" s="102"/>
      <c r="G18" s="102"/>
      <c r="H18" s="102"/>
      <c r="I18" s="102"/>
      <c r="J18" s="76"/>
      <c r="K18" s="103"/>
      <c r="L18" s="102"/>
      <c r="M18" s="149"/>
      <c r="N18" s="149"/>
      <c r="O18" s="12" t="b">
        <f>'Общая информация'!$F$17="Питьевая"</f>
        <v>1</v>
      </c>
      <c r="P18" s="149"/>
      <c r="Q18" s="149"/>
      <c r="R18" s="149"/>
      <c r="S18" s="149"/>
      <c r="T18" s="104"/>
    </row>
    <row r="19" spans="1:20" ht="26.25" customHeight="1">
      <c r="A19" s="16" t="s">
        <v>165</v>
      </c>
      <c r="B19" s="27"/>
      <c r="C19" s="15" t="s">
        <v>9</v>
      </c>
      <c r="D19" s="78">
        <v>3</v>
      </c>
      <c r="E19" s="41" t="s">
        <v>165</v>
      </c>
      <c r="F19" s="152" t="s">
        <v>166</v>
      </c>
      <c r="G19" s="105">
        <v>2.5299999999999998</v>
      </c>
      <c r="H19" s="79">
        <f>IF(H21=0,0,H20/H21)</f>
        <v>1.9677899580457436</v>
      </c>
      <c r="I19" s="79">
        <f>IF(I21=0,0,I20/I21)</f>
        <v>0</v>
      </c>
      <c r="J19" s="80"/>
      <c r="K19" s="44"/>
      <c r="L19" s="27"/>
      <c r="M19" s="27"/>
      <c r="N19" s="27"/>
      <c r="O19" s="12" t="b">
        <f>'Общая информация'!$F$17="Питьевая"</f>
        <v>1</v>
      </c>
      <c r="P19" s="27"/>
      <c r="Q19" s="27"/>
      <c r="R19" s="27"/>
      <c r="S19" s="27"/>
      <c r="T19" s="43"/>
    </row>
    <row r="20" spans="1:20" ht="26.25" customHeight="1">
      <c r="A20" s="16" t="s">
        <v>167</v>
      </c>
      <c r="B20" s="27"/>
      <c r="C20" s="15" t="s">
        <v>9</v>
      </c>
      <c r="D20" s="78" t="str">
        <f>D19&amp;".1"</f>
        <v>3.1</v>
      </c>
      <c r="E20" s="81" t="s">
        <v>167</v>
      </c>
      <c r="F20" s="152" t="s">
        <v>157</v>
      </c>
      <c r="G20" s="106"/>
      <c r="H20" s="105">
        <v>727</v>
      </c>
      <c r="I20" s="107"/>
      <c r="J20" s="80"/>
      <c r="K20" s="44"/>
      <c r="L20" s="27"/>
      <c r="M20" s="27"/>
      <c r="N20" s="27"/>
      <c r="O20" s="12" t="b">
        <f>'Общая информация'!$F$17="Питьевая"</f>
        <v>1</v>
      </c>
      <c r="P20" s="27"/>
      <c r="Q20" s="27"/>
      <c r="R20" s="27"/>
      <c r="S20" s="27"/>
      <c r="T20" s="43"/>
    </row>
    <row r="21" spans="1:20" ht="17.25" customHeight="1">
      <c r="A21" s="16" t="s">
        <v>168</v>
      </c>
      <c r="B21" s="27"/>
      <c r="C21" s="15" t="s">
        <v>9</v>
      </c>
      <c r="D21" s="78" t="str">
        <f>D19&amp;".2"</f>
        <v>3.2</v>
      </c>
      <c r="E21" s="81" t="s">
        <v>168</v>
      </c>
      <c r="F21" s="152" t="s">
        <v>169</v>
      </c>
      <c r="G21" s="106"/>
      <c r="H21" s="105">
        <v>369.45</v>
      </c>
      <c r="I21" s="107"/>
      <c r="J21" s="80"/>
      <c r="K21" s="44"/>
      <c r="L21" s="27"/>
      <c r="M21" s="27"/>
      <c r="N21" s="27"/>
      <c r="O21" s="12" t="b">
        <f>'Общая информация'!$F$17="Питьевая"</f>
        <v>1</v>
      </c>
      <c r="P21" s="27"/>
      <c r="Q21" s="27"/>
      <c r="R21" s="27"/>
      <c r="S21" s="27"/>
      <c r="T21" s="43"/>
    </row>
    <row r="22" spans="1:20" ht="15" customHeight="1">
      <c r="A22" s="149"/>
      <c r="B22" s="149"/>
      <c r="C22" s="149"/>
      <c r="D22" s="102"/>
      <c r="E22" s="102" t="s">
        <v>170</v>
      </c>
      <c r="F22" s="102"/>
      <c r="G22" s="102"/>
      <c r="H22" s="102"/>
      <c r="I22" s="102"/>
      <c r="J22" s="76"/>
      <c r="K22" s="103"/>
      <c r="L22" s="102"/>
      <c r="M22" s="149"/>
      <c r="N22" s="149"/>
      <c r="O22" s="12" t="b">
        <v>1</v>
      </c>
      <c r="P22" s="149"/>
      <c r="Q22" s="149"/>
      <c r="R22" s="149"/>
      <c r="S22" s="149"/>
      <c r="T22" s="104"/>
    </row>
    <row r="23" spans="1:20" ht="26.25" customHeight="1">
      <c r="A23" s="16" t="s">
        <v>171</v>
      </c>
      <c r="B23" s="27"/>
      <c r="C23" s="15" t="s">
        <v>9</v>
      </c>
      <c r="D23" s="78">
        <f>IF('Общая информация'!$F$17="Питьевая",4,1)</f>
        <v>4</v>
      </c>
      <c r="E23" s="41" t="s">
        <v>171</v>
      </c>
      <c r="F23" s="152" t="s">
        <v>117</v>
      </c>
      <c r="G23" s="105">
        <v>30.42</v>
      </c>
      <c r="H23" s="79">
        <f>IF(H25=0,0,H24/H25*100)</f>
        <v>30.419815799607846</v>
      </c>
      <c r="I23" s="79">
        <f>IF(I25=0,0,I24/I25*100)</f>
        <v>0</v>
      </c>
      <c r="J23" s="80"/>
      <c r="K23" s="44"/>
      <c r="L23" s="27"/>
      <c r="M23" s="27"/>
      <c r="N23" s="27"/>
      <c r="O23" s="12" t="b">
        <v>1</v>
      </c>
      <c r="P23" s="27"/>
      <c r="Q23" s="27"/>
      <c r="R23" s="27"/>
      <c r="S23" s="27"/>
      <c r="T23" s="43"/>
    </row>
    <row r="24" spans="1:20" ht="17.25" customHeight="1">
      <c r="A24" s="16" t="s">
        <v>172</v>
      </c>
      <c r="B24" s="27"/>
      <c r="C24" s="15" t="s">
        <v>9</v>
      </c>
      <c r="D24" s="78" t="str">
        <f>D23&amp;".1"</f>
        <v>4.1</v>
      </c>
      <c r="E24" s="81" t="s">
        <v>172</v>
      </c>
      <c r="F24" s="152" t="s">
        <v>173</v>
      </c>
      <c r="G24" s="106"/>
      <c r="H24" s="105">
        <v>1034.8</v>
      </c>
      <c r="I24" s="107"/>
      <c r="J24" s="80"/>
      <c r="K24" s="44"/>
      <c r="L24" s="27"/>
      <c r="M24" s="27"/>
      <c r="N24" s="27"/>
      <c r="O24" s="12" t="b">
        <v>1</v>
      </c>
      <c r="P24" s="27"/>
      <c r="Q24" s="27"/>
      <c r="R24" s="27"/>
      <c r="S24" s="27"/>
      <c r="T24" s="43"/>
    </row>
    <row r="25" spans="1:20" ht="17.25" customHeight="1">
      <c r="A25" s="16" t="s">
        <v>174</v>
      </c>
      <c r="B25" s="27"/>
      <c r="C25" s="15" t="s">
        <v>9</v>
      </c>
      <c r="D25" s="78" t="str">
        <f>D23&amp;".2"</f>
        <v>4.2</v>
      </c>
      <c r="E25" s="81" t="s">
        <v>174</v>
      </c>
      <c r="F25" s="152" t="s">
        <v>173</v>
      </c>
      <c r="G25" s="106"/>
      <c r="H25" s="105">
        <v>3401.73</v>
      </c>
      <c r="I25" s="107"/>
      <c r="J25" s="80"/>
      <c r="K25" s="44"/>
      <c r="L25" s="27"/>
      <c r="M25" s="27"/>
      <c r="N25" s="27"/>
      <c r="O25" s="12" t="b">
        <v>1</v>
      </c>
      <c r="P25" s="27"/>
      <c r="Q25" s="27"/>
      <c r="R25" s="27"/>
      <c r="S25" s="27"/>
      <c r="T25" s="43"/>
    </row>
    <row r="26" spans="1:20" ht="26.25" customHeight="1">
      <c r="A26" s="16" t="s">
        <v>175</v>
      </c>
      <c r="B26" s="27"/>
      <c r="C26" s="15" t="s">
        <v>9</v>
      </c>
      <c r="D26" s="78">
        <f>D23+1</f>
        <v>5</v>
      </c>
      <c r="E26" s="41" t="s">
        <v>175</v>
      </c>
      <c r="F26" s="152" t="s">
        <v>176</v>
      </c>
      <c r="G26" s="43"/>
      <c r="H26" s="79">
        <f>IF(H28=0,0,H27/H28)</f>
        <v>0</v>
      </c>
      <c r="I26" s="79">
        <f>IF(I28=0,0,I27/I28)</f>
        <v>0</v>
      </c>
      <c r="J26" s="80"/>
      <c r="K26" s="44"/>
      <c r="L26" s="27"/>
      <c r="M26" s="27"/>
      <c r="N26" s="27"/>
      <c r="O26" s="12" t="b">
        <v>1</v>
      </c>
      <c r="P26" s="27"/>
      <c r="Q26" s="27"/>
      <c r="R26" s="27"/>
      <c r="S26" s="27"/>
      <c r="T26" s="43"/>
    </row>
    <row r="27" spans="1:20" ht="26.25" customHeight="1">
      <c r="A27" s="16" t="s">
        <v>177</v>
      </c>
      <c r="B27" s="27"/>
      <c r="C27" s="15" t="s">
        <v>9</v>
      </c>
      <c r="D27" s="78" t="str">
        <f>D26&amp;".1"</f>
        <v>5.1</v>
      </c>
      <c r="E27" s="81" t="s">
        <v>177</v>
      </c>
      <c r="F27" s="152" t="s">
        <v>178</v>
      </c>
      <c r="G27" s="106"/>
      <c r="H27" s="43"/>
      <c r="I27" s="82"/>
      <c r="J27" s="80"/>
      <c r="K27" s="44"/>
      <c r="L27" s="27"/>
      <c r="M27" s="27"/>
      <c r="N27" s="27"/>
      <c r="O27" s="12" t="b">
        <v>1</v>
      </c>
      <c r="P27" s="27"/>
      <c r="Q27" s="27"/>
      <c r="R27" s="27"/>
      <c r="S27" s="27"/>
      <c r="T27" s="43"/>
    </row>
    <row r="28" spans="1:20" ht="17.25" customHeight="1">
      <c r="A28" s="16" t="s">
        <v>179</v>
      </c>
      <c r="B28" s="27"/>
      <c r="C28" s="15" t="s">
        <v>9</v>
      </c>
      <c r="D28" s="78" t="str">
        <f>D26&amp;".2"</f>
        <v>5.2</v>
      </c>
      <c r="E28" s="81" t="s">
        <v>179</v>
      </c>
      <c r="F28" s="152" t="s">
        <v>173</v>
      </c>
      <c r="G28" s="106"/>
      <c r="H28" s="43"/>
      <c r="I28" s="82"/>
      <c r="J28" s="80"/>
      <c r="K28" s="44"/>
      <c r="L28" s="27"/>
      <c r="M28" s="27"/>
      <c r="N28" s="27"/>
      <c r="O28" s="12" t="b">
        <v>1</v>
      </c>
      <c r="P28" s="27"/>
      <c r="Q28" s="27"/>
      <c r="R28" s="27"/>
      <c r="S28" s="27"/>
      <c r="T28" s="43"/>
    </row>
    <row r="29" spans="1:20" ht="26.25" customHeight="1">
      <c r="A29" s="16" t="s">
        <v>180</v>
      </c>
      <c r="B29" s="27"/>
      <c r="C29" s="15" t="s">
        <v>9</v>
      </c>
      <c r="D29" s="78">
        <f>D26+1</f>
        <v>6</v>
      </c>
      <c r="E29" s="41" t="s">
        <v>180</v>
      </c>
      <c r="F29" s="152" t="s">
        <v>176</v>
      </c>
      <c r="G29" s="105">
        <v>1.43</v>
      </c>
      <c r="H29" s="79">
        <f>IF(H31=0,0,H30/H31)</f>
        <v>1.5705171552053627</v>
      </c>
      <c r="I29" s="79">
        <f>IF(I31=0,0,I30/I31)</f>
        <v>0</v>
      </c>
      <c r="J29" s="80"/>
      <c r="K29" s="44"/>
      <c r="L29" s="27"/>
      <c r="M29" s="27"/>
      <c r="N29" s="27"/>
      <c r="O29" s="12" t="b">
        <v>1</v>
      </c>
      <c r="P29" s="27"/>
      <c r="Q29" s="27"/>
      <c r="R29" s="27"/>
      <c r="S29" s="27"/>
      <c r="T29" s="43"/>
    </row>
    <row r="30" spans="1:20" ht="26.25" customHeight="1">
      <c r="A30" s="16" t="s">
        <v>181</v>
      </c>
      <c r="B30" s="27"/>
      <c r="C30" s="15" t="s">
        <v>9</v>
      </c>
      <c r="D30" s="78" t="str">
        <f>D29&amp;".1"</f>
        <v>6.1</v>
      </c>
      <c r="E30" s="81" t="s">
        <v>181</v>
      </c>
      <c r="F30" s="152" t="s">
        <v>178</v>
      </c>
      <c r="G30" s="106"/>
      <c r="H30" s="105">
        <v>5341.8</v>
      </c>
      <c r="I30" s="107"/>
      <c r="J30" s="80"/>
      <c r="K30" s="44"/>
      <c r="L30" s="27"/>
      <c r="M30" s="27"/>
      <c r="N30" s="27"/>
      <c r="O30" s="12" t="b">
        <v>1</v>
      </c>
      <c r="P30" s="27"/>
      <c r="Q30" s="27"/>
      <c r="R30" s="27"/>
      <c r="S30" s="27"/>
      <c r="T30" s="43"/>
    </row>
    <row r="31" spans="1:20" ht="17.25" customHeight="1">
      <c r="A31" s="16" t="s">
        <v>182</v>
      </c>
      <c r="B31" s="27"/>
      <c r="C31" s="15" t="s">
        <v>9</v>
      </c>
      <c r="D31" s="78" t="str">
        <f>D29&amp;".2"</f>
        <v>6.2</v>
      </c>
      <c r="E31" s="81" t="s">
        <v>182</v>
      </c>
      <c r="F31" s="152" t="s">
        <v>173</v>
      </c>
      <c r="G31" s="106"/>
      <c r="H31" s="105">
        <v>3401.3</v>
      </c>
      <c r="I31" s="107"/>
      <c r="J31" s="80"/>
      <c r="K31" s="44"/>
      <c r="L31" s="27"/>
      <c r="M31" s="27"/>
      <c r="N31" s="27"/>
      <c r="O31" s="12" t="b">
        <v>1</v>
      </c>
      <c r="P31" s="27"/>
      <c r="Q31" s="27"/>
      <c r="R31" s="27"/>
      <c r="S31" s="27"/>
      <c r="T31" s="43"/>
    </row>
    <row r="32" spans="1:20" ht="16.5" hidden="1" customHeight="1">
      <c r="A32" s="16" t="s">
        <v>183</v>
      </c>
      <c r="B32" s="8"/>
      <c r="C32" s="15" t="s">
        <v>9</v>
      </c>
      <c r="D32" s="78"/>
      <c r="E32" s="41" t="s">
        <v>183</v>
      </c>
      <c r="F32" s="31"/>
      <c r="G32" s="108" t="str">
        <f>IFERROR(INDEX('Список МО'!$G$8:$G$10,MATCH("1",'Список МО'!$E$8:$E$10,0),),"")</f>
        <v>Муниципальный округ город Горячий Ключ</v>
      </c>
      <c r="H32" s="108" t="str">
        <f>IFERROR(INDEX('Список МО'!$G$8:$G$10,MATCH("1",'Список МО'!$E$8:$E$10,0),),"")</f>
        <v>Муниципальный округ город Горячий Ключ</v>
      </c>
      <c r="I32" s="108" t="str">
        <f>IFERROR(INDEX('Список МО'!$G$8:$G$10,MATCH("1",'Список МО'!$E$8:$E$10,0),),"")</f>
        <v>Муниципальный округ город Горячий Ключ</v>
      </c>
      <c r="J32" s="80"/>
      <c r="K32" s="29"/>
      <c r="L32" s="8"/>
      <c r="M32" s="8"/>
      <c r="N32" s="8"/>
      <c r="O32" s="12" t="b">
        <v>0</v>
      </c>
      <c r="P32" s="8"/>
      <c r="Q32" s="8"/>
      <c r="R32" s="8"/>
      <c r="S32" s="8"/>
      <c r="T32" s="109"/>
    </row>
    <row r="33" spans="1:20" ht="21" customHeight="1">
      <c r="A33" s="149"/>
      <c r="B33" s="149"/>
      <c r="C33" s="149"/>
      <c r="D33" t="s">
        <v>9</v>
      </c>
      <c r="E33" s="149"/>
      <c r="F33" s="149"/>
      <c r="G33" s="149"/>
      <c r="H33" s="8"/>
      <c r="I33" s="27"/>
      <c r="J33" s="149"/>
      <c r="K33" s="57"/>
      <c r="L33" s="149"/>
      <c r="M33" s="149"/>
      <c r="N33" s="149"/>
      <c r="O33" s="149"/>
      <c r="P33" s="149"/>
      <c r="Q33" s="149"/>
      <c r="R33" s="149"/>
      <c r="S33" s="149"/>
      <c r="T33" s="61"/>
    </row>
    <row r="34" spans="1:20" ht="18" customHeight="1">
      <c r="A34" s="149"/>
      <c r="B34" s="149"/>
      <c r="C34" s="149"/>
      <c r="D34" t="s">
        <v>9</v>
      </c>
      <c r="E34" s="149"/>
      <c r="F34" s="149"/>
      <c r="G34" s="149"/>
      <c r="H34" s="8"/>
      <c r="I34" s="27"/>
      <c r="J34" s="149"/>
      <c r="K34" s="57"/>
      <c r="L34" s="149"/>
      <c r="M34" s="149"/>
      <c r="N34" s="149"/>
      <c r="O34" s="149"/>
      <c r="P34" s="149"/>
      <c r="Q34" s="149"/>
      <c r="R34" s="149"/>
      <c r="S34" s="149"/>
      <c r="T34" s="61"/>
    </row>
    <row r="35" spans="1:20" ht="18" customHeight="1">
      <c r="A35" s="149"/>
      <c r="B35" s="149"/>
      <c r="C35" s="149"/>
      <c r="D35" t="s">
        <v>9</v>
      </c>
      <c r="E35" s="149"/>
      <c r="F35" s="149"/>
      <c r="G35" s="149"/>
      <c r="H35" s="8"/>
      <c r="I35" s="27"/>
      <c r="J35" s="149"/>
      <c r="K35" s="57"/>
      <c r="L35" s="149"/>
      <c r="M35" s="149"/>
      <c r="N35" s="149"/>
      <c r="O35" s="149"/>
      <c r="P35" s="149"/>
      <c r="Q35" s="149"/>
      <c r="R35" s="149"/>
      <c r="S35" s="149"/>
      <c r="T35" s="61"/>
    </row>
    <row r="36" spans="1:20" ht="15" customHeight="1">
      <c r="A36" s="149"/>
      <c r="B36" s="149"/>
      <c r="C36" s="149"/>
      <c r="D36" s="149"/>
      <c r="E36" s="149"/>
      <c r="F36" s="149"/>
      <c r="G36" s="149"/>
      <c r="H36" s="8"/>
      <c r="I36" s="27"/>
      <c r="J36" s="149"/>
      <c r="K36" s="57"/>
      <c r="L36" s="149"/>
      <c r="M36" s="149"/>
      <c r="N36" s="149"/>
      <c r="O36" s="149"/>
      <c r="P36" s="149"/>
      <c r="Q36" s="149"/>
      <c r="R36" s="149"/>
      <c r="S36" s="149"/>
      <c r="T36" s="61"/>
    </row>
    <row r="37" spans="1:20" ht="15" hidden="1" customHeight="1">
      <c r="A37" s="149"/>
      <c r="B37" s="149"/>
      <c r="C37" s="149"/>
      <c r="D37" s="149"/>
      <c r="E37" s="149"/>
      <c r="F37" s="149"/>
      <c r="G37" s="12" t="b">
        <v>1</v>
      </c>
      <c r="H37" s="12" t="b">
        <v>1</v>
      </c>
      <c r="I37" s="12" t="b">
        <f>'ВС - Баланс'!L50</f>
        <v>0</v>
      </c>
      <c r="J37" s="12" t="b">
        <f>'ВС - Баланс'!L50</f>
        <v>0</v>
      </c>
      <c r="K37" s="40"/>
      <c r="L37" s="149"/>
      <c r="M37" s="149"/>
      <c r="N37" s="149"/>
      <c r="O37" s="149"/>
      <c r="P37" s="149"/>
      <c r="Q37" s="149"/>
      <c r="R37" s="149"/>
      <c r="S37" s="149"/>
      <c r="T37" s="12" t="b">
        <v>1</v>
      </c>
    </row>
    <row r="38" spans="1:20" ht="15" customHeight="1">
      <c r="A38" s="149"/>
      <c r="B38" s="149"/>
      <c r="C38" s="149"/>
      <c r="D38" s="149"/>
      <c r="E38" s="149"/>
      <c r="F38" s="149"/>
      <c r="G38" s="149"/>
      <c r="H38" s="8"/>
      <c r="I38" s="27"/>
      <c r="J38" s="149"/>
      <c r="K38" s="57"/>
      <c r="L38" s="149"/>
      <c r="M38" s="149"/>
      <c r="N38" s="149"/>
      <c r="O38" s="149"/>
      <c r="P38" s="149"/>
      <c r="Q38" s="149"/>
      <c r="R38" s="149"/>
      <c r="S38" s="149"/>
      <c r="T38" s="61"/>
    </row>
    <row r="39" spans="1:20" ht="15" customHeight="1">
      <c r="A39" s="149"/>
      <c r="B39" s="149"/>
      <c r="C39" s="149"/>
      <c r="D39" s="149"/>
      <c r="E39" s="149"/>
      <c r="F39" s="149"/>
      <c r="G39" s="149"/>
      <c r="H39" s="8"/>
      <c r="I39" s="27"/>
      <c r="J39" s="149"/>
      <c r="K39" s="57"/>
      <c r="L39" s="149"/>
      <c r="M39" s="149"/>
      <c r="N39" s="149"/>
      <c r="O39" s="149"/>
      <c r="P39" s="149"/>
      <c r="Q39" s="149"/>
      <c r="R39" s="149"/>
      <c r="S39" s="149"/>
      <c r="T39" s="61"/>
    </row>
    <row r="40" spans="1:20" ht="15" customHeight="1">
      <c r="A40" s="149"/>
      <c r="B40" s="149"/>
      <c r="C40" s="149"/>
      <c r="D40" s="149"/>
      <c r="E40" s="149"/>
      <c r="F40" s="149"/>
      <c r="G40" s="149"/>
      <c r="H40" s="8"/>
      <c r="I40" s="27"/>
      <c r="J40" s="149"/>
      <c r="K40" s="57"/>
      <c r="L40" s="149"/>
      <c r="M40" s="149"/>
      <c r="N40" s="149"/>
      <c r="O40" s="149"/>
      <c r="P40" s="149"/>
      <c r="Q40" s="149"/>
      <c r="R40" s="149"/>
      <c r="S40" s="149"/>
      <c r="T40" s="61"/>
    </row>
    <row r="41" spans="1:20" ht="15" customHeight="1">
      <c r="A41" s="149"/>
      <c r="B41" s="149"/>
      <c r="C41" s="149"/>
      <c r="D41" s="149"/>
      <c r="E41" s="149"/>
      <c r="F41" s="149"/>
      <c r="G41" s="149"/>
      <c r="H41" s="8"/>
      <c r="I41" s="27"/>
      <c r="J41" s="149"/>
      <c r="K41" s="57"/>
      <c r="L41" s="149"/>
      <c r="M41" s="149"/>
      <c r="N41" s="149"/>
      <c r="O41" s="149"/>
      <c r="P41" s="149"/>
      <c r="Q41" s="149"/>
      <c r="R41" s="149"/>
      <c r="S41" s="149"/>
      <c r="T41" s="61"/>
    </row>
    <row r="42" spans="1:20" ht="15" customHeight="1">
      <c r="A42" s="149"/>
      <c r="B42" s="149"/>
      <c r="C42" s="149"/>
      <c r="D42" s="149"/>
      <c r="E42" s="149"/>
      <c r="F42" s="149"/>
      <c r="G42" s="149"/>
      <c r="H42" s="8"/>
      <c r="I42" s="27"/>
      <c r="J42" s="149"/>
      <c r="K42" s="57"/>
      <c r="L42" s="149"/>
      <c r="M42" s="149"/>
      <c r="N42" s="149"/>
      <c r="O42" s="149"/>
      <c r="P42" s="149"/>
      <c r="Q42" s="149"/>
      <c r="R42" s="149"/>
      <c r="S42" s="149"/>
      <c r="T42" s="61"/>
    </row>
    <row r="43" spans="1:20" ht="15" customHeight="1">
      <c r="A43" s="149"/>
      <c r="B43" s="149"/>
      <c r="C43" s="149"/>
      <c r="D43" s="149"/>
      <c r="E43" s="149"/>
      <c r="F43" s="149"/>
      <c r="G43" s="149"/>
      <c r="H43" s="8"/>
      <c r="I43" s="27"/>
      <c r="J43" s="149"/>
      <c r="K43" s="57"/>
      <c r="L43" s="149"/>
      <c r="M43" s="149"/>
      <c r="N43" s="149"/>
      <c r="O43" s="149"/>
      <c r="P43" s="149"/>
      <c r="Q43" s="149"/>
      <c r="R43" s="149"/>
      <c r="S43" s="149"/>
      <c r="T43" s="61"/>
    </row>
    <row r="44" spans="1:20" ht="14.25" hidden="1" customHeight="1">
      <c r="A44" s="16" t="s">
        <v>9</v>
      </c>
      <c r="B44" s="149"/>
      <c r="C44" s="15" t="s">
        <v>9</v>
      </c>
      <c r="D44" s="78"/>
      <c r="E44" s="41"/>
      <c r="F44" s="151"/>
      <c r="G44" s="43"/>
      <c r="H44" s="43"/>
      <c r="I44" s="82"/>
      <c r="J44" s="80"/>
      <c r="K44" s="44"/>
      <c r="L44" s="149"/>
      <c r="M44" s="149"/>
      <c r="N44" s="149"/>
      <c r="O44" s="12" t="b">
        <v>1</v>
      </c>
      <c r="P44" s="149"/>
      <c r="Q44" s="149"/>
      <c r="R44" s="149"/>
      <c r="S44" s="149"/>
      <c r="T44" s="43"/>
    </row>
    <row r="45" spans="1:20" ht="15.75" hidden="1" customHeight="1">
      <c r="A45" s="149"/>
      <c r="B45" s="149"/>
      <c r="C45" s="149"/>
      <c r="D45" s="149"/>
      <c r="E45" s="45" t="s">
        <v>9</v>
      </c>
      <c r="F45" s="149"/>
      <c r="G45" s="46"/>
      <c r="H45" s="46"/>
      <c r="I45" s="46"/>
      <c r="J45" s="149"/>
      <c r="K45" s="47"/>
      <c r="L45" s="149"/>
      <c r="M45" s="149"/>
      <c r="N45" s="149"/>
      <c r="O45" s="149"/>
      <c r="P45" s="149"/>
      <c r="Q45" s="149"/>
      <c r="R45" s="149"/>
      <c r="S45" s="149"/>
      <c r="T45" s="46"/>
    </row>
  </sheetData>
  <sheetProtection insertRows="0" deleteColumns="0" deleteRows="0" sort="0" autoFilter="0"/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32"/>
  <sheetViews>
    <sheetView showGridLines="0" topLeftCell="C5" workbookViewId="0"/>
  </sheetViews>
  <sheetFormatPr defaultRowHeight="15" customHeight="1"/>
  <cols>
    <col min="1" max="2" width="12.28515625" hidden="1" customWidth="1"/>
    <col min="3" max="3" width="4.28515625" customWidth="1"/>
    <col min="4" max="4" width="7.28515625" customWidth="1"/>
    <col min="5" max="5" width="115.140625" customWidth="1"/>
    <col min="6" max="6" width="16.7109375" customWidth="1"/>
    <col min="7" max="9" width="0" hidden="1" customWidth="1"/>
    <col min="11" max="11" width="10.28515625" hidden="1"/>
    <col min="16" max="16" width="16.7109375" hidden="1" customWidth="1"/>
  </cols>
  <sheetData>
    <row r="1" spans="1:16" ht="15" hidden="1" customHeight="1">
      <c r="A1" s="149" t="s">
        <v>7</v>
      </c>
      <c r="B1" s="149"/>
      <c r="C1" s="149"/>
      <c r="D1" s="149"/>
      <c r="E1" s="149"/>
      <c r="F1" s="149"/>
      <c r="G1" s="7"/>
      <c r="H1" s="149"/>
      <c r="I1" s="149"/>
      <c r="J1" s="149"/>
      <c r="K1" s="149"/>
      <c r="L1" s="149"/>
      <c r="M1" s="149"/>
      <c r="N1" s="149"/>
      <c r="O1" s="149"/>
      <c r="P1" s="8"/>
    </row>
    <row r="2" spans="1:16" ht="15.75" hidden="1" customHeight="1">
      <c r="A2" s="149"/>
      <c r="B2" s="149"/>
      <c r="C2" s="149"/>
      <c r="D2" s="149"/>
      <c r="E2" s="68"/>
      <c r="F2" s="9" t="s">
        <v>93</v>
      </c>
      <c r="H2" s="149"/>
      <c r="I2" s="149"/>
      <c r="J2" s="149"/>
      <c r="K2" s="149"/>
      <c r="L2" s="149"/>
      <c r="M2" s="149"/>
      <c r="N2" s="149"/>
      <c r="O2" s="149"/>
      <c r="P2" s="10" t="s">
        <v>8</v>
      </c>
    </row>
    <row r="3" spans="1:16" ht="15.75" hidden="1" customHeight="1">
      <c r="A3" s="8"/>
      <c r="B3" s="8"/>
      <c r="C3" s="8"/>
      <c r="D3" s="8"/>
      <c r="E3" s="68"/>
      <c r="F3" s="9" t="s">
        <v>95</v>
      </c>
      <c r="H3" s="8"/>
      <c r="I3" s="8"/>
      <c r="J3" s="8"/>
      <c r="K3" s="8"/>
      <c r="L3" s="8"/>
      <c r="M3" s="8"/>
      <c r="N3" s="8"/>
      <c r="O3" s="8"/>
      <c r="P3" s="10" t="s">
        <v>8</v>
      </c>
    </row>
    <row r="4" spans="1:16" ht="15" hidden="1" customHeight="1">
      <c r="A4" s="149"/>
      <c r="B4" s="149"/>
      <c r="C4" s="149"/>
      <c r="D4" s="149"/>
      <c r="E4" s="149"/>
      <c r="F4" s="149"/>
      <c r="G4" s="7"/>
      <c r="H4" s="149"/>
      <c r="I4" s="149"/>
      <c r="J4" s="149"/>
      <c r="K4" s="149"/>
      <c r="L4" s="149"/>
      <c r="M4" s="149"/>
      <c r="N4" s="149"/>
      <c r="O4" s="149"/>
      <c r="P4" s="8"/>
    </row>
    <row r="5" spans="1:16" ht="15" customHeight="1">
      <c r="A5" s="149"/>
      <c r="B5" s="149"/>
      <c r="C5" s="149"/>
      <c r="D5" s="149"/>
      <c r="E5" s="149"/>
      <c r="F5" s="149"/>
      <c r="G5" s="7"/>
      <c r="H5" s="149"/>
      <c r="I5" s="149"/>
      <c r="J5" s="11" t="s">
        <v>9</v>
      </c>
      <c r="K5" s="12" t="b">
        <f>'Общая информация'!F16="да"</f>
        <v>1</v>
      </c>
      <c r="L5" s="149"/>
      <c r="M5" s="149"/>
      <c r="N5" s="149"/>
      <c r="O5" s="149"/>
      <c r="P5" s="8"/>
    </row>
    <row r="6" spans="1:16" ht="12.75" customHeight="1">
      <c r="A6" s="149"/>
      <c r="B6" s="149"/>
      <c r="C6" s="149"/>
      <c r="D6" s="2" t="s">
        <v>184</v>
      </c>
      <c r="E6" s="2"/>
      <c r="F6" s="149"/>
      <c r="G6" s="7"/>
      <c r="H6" s="149"/>
      <c r="I6" s="149"/>
      <c r="J6" s="149"/>
      <c r="K6" s="149"/>
      <c r="L6" s="149"/>
      <c r="M6" s="149"/>
      <c r="N6" s="149"/>
      <c r="O6" s="149"/>
      <c r="P6" s="8"/>
    </row>
    <row r="7" spans="1:16" ht="20.25" customHeight="1">
      <c r="A7" s="149"/>
      <c r="B7" s="149"/>
      <c r="C7" s="149"/>
      <c r="D7" s="13" t="str">
        <f>objectName</f>
        <v>МУП г. Горячий Ключ "Водоканал" ИНН: 2305028371, КПП: 230501001</v>
      </c>
      <c r="E7" s="149"/>
      <c r="F7" s="149"/>
      <c r="G7" s="7"/>
      <c r="H7" s="149"/>
      <c r="I7" s="149"/>
      <c r="J7" s="149"/>
      <c r="K7" s="149"/>
      <c r="L7" s="149"/>
      <c r="M7" s="149"/>
      <c r="N7" s="149"/>
      <c r="O7" s="149"/>
      <c r="P7" s="8"/>
    </row>
    <row r="8" spans="1:16" ht="15" customHeight="1">
      <c r="A8" s="149"/>
      <c r="B8" s="149"/>
      <c r="C8" s="149"/>
      <c r="D8" s="14"/>
      <c r="E8" s="14"/>
      <c r="F8" s="15" t="s">
        <v>9</v>
      </c>
      <c r="G8" s="15"/>
      <c r="H8" s="149"/>
      <c r="I8" s="149"/>
      <c r="J8" s="149"/>
      <c r="K8" s="149"/>
      <c r="L8" s="149"/>
      <c r="M8" s="149"/>
      <c r="N8" s="149"/>
      <c r="O8" s="149"/>
      <c r="P8" s="15" t="s">
        <v>9</v>
      </c>
    </row>
    <row r="9" spans="1:16" ht="19.5" customHeight="1">
      <c r="A9" s="149"/>
      <c r="B9" s="149"/>
      <c r="C9" s="149"/>
      <c r="D9" s="69" t="s">
        <v>72</v>
      </c>
      <c r="E9" s="70" t="s">
        <v>11</v>
      </c>
      <c r="F9" s="52" t="str">
        <f>'Общая информация'!$F$10</f>
        <v>2024</v>
      </c>
      <c r="G9" s="77"/>
      <c r="H9" s="25"/>
      <c r="I9" s="73" t="s">
        <v>100</v>
      </c>
      <c r="J9" s="149"/>
      <c r="K9" s="149"/>
      <c r="L9" s="149"/>
      <c r="M9" s="149"/>
      <c r="N9" s="149"/>
      <c r="O9" s="149"/>
      <c r="P9" s="52" t="s">
        <v>85</v>
      </c>
    </row>
    <row r="10" spans="1:16" ht="27.75" customHeight="1">
      <c r="A10" s="8"/>
      <c r="B10" s="8"/>
      <c r="C10" s="8"/>
      <c r="D10" s="74" t="s">
        <v>72</v>
      </c>
      <c r="E10" s="70" t="s">
        <v>11</v>
      </c>
      <c r="F10" s="52" t="s">
        <v>95</v>
      </c>
      <c r="G10" s="77"/>
      <c r="H10" s="25"/>
      <c r="I10" s="73" t="s">
        <v>9</v>
      </c>
      <c r="J10" s="8"/>
      <c r="K10" s="8"/>
      <c r="L10" s="8"/>
      <c r="M10" s="8"/>
      <c r="N10" s="8"/>
      <c r="O10" s="8"/>
      <c r="P10" s="52" t="s">
        <v>85</v>
      </c>
    </row>
    <row r="11" spans="1:16" ht="15" customHeight="1">
      <c r="A11" s="149"/>
      <c r="B11" s="149"/>
      <c r="C11" s="149"/>
      <c r="D11" s="102"/>
      <c r="E11" s="102" t="s">
        <v>154</v>
      </c>
      <c r="F11" s="102"/>
      <c r="G11" s="110"/>
      <c r="H11" s="102"/>
      <c r="I11" s="149"/>
      <c r="J11" s="149"/>
      <c r="K11" s="12" t="b">
        <f>'Общая информация'!$F$17="Питьевая"</f>
        <v>1</v>
      </c>
      <c r="L11" s="149"/>
      <c r="M11" s="149"/>
      <c r="N11" s="149"/>
      <c r="O11" s="149"/>
      <c r="P11" s="104"/>
    </row>
    <row r="12" spans="1:16" ht="33.75" customHeight="1">
      <c r="A12" s="16" t="s">
        <v>185</v>
      </c>
      <c r="B12" s="8"/>
      <c r="C12" s="15" t="s">
        <v>9</v>
      </c>
      <c r="D12" s="78">
        <v>1</v>
      </c>
      <c r="E12" s="81" t="s">
        <v>185</v>
      </c>
      <c r="F12" s="160" t="s">
        <v>186</v>
      </c>
      <c r="G12" s="24"/>
      <c r="H12" s="8"/>
      <c r="I12" s="8"/>
      <c r="J12" s="8"/>
      <c r="K12" s="12" t="b">
        <f>'Общая информация'!$F$17="Питьевая"</f>
        <v>1</v>
      </c>
      <c r="L12" s="8"/>
      <c r="M12" s="8"/>
      <c r="N12" s="8"/>
      <c r="O12" s="8"/>
      <c r="P12" s="26"/>
    </row>
    <row r="13" spans="1:16" ht="23.25" customHeight="1">
      <c r="A13" s="16" t="s">
        <v>159</v>
      </c>
      <c r="B13" s="27"/>
      <c r="C13" s="15" t="s">
        <v>9</v>
      </c>
      <c r="D13" s="78">
        <v>2</v>
      </c>
      <c r="E13" s="81" t="s">
        <v>159</v>
      </c>
      <c r="F13" s="161" t="s">
        <v>187</v>
      </c>
      <c r="G13" s="24"/>
      <c r="H13" s="27"/>
      <c r="I13" s="27"/>
      <c r="J13" s="27"/>
      <c r="K13" s="12" t="b">
        <f>'Общая информация'!$F$17="Питьевая"</f>
        <v>1</v>
      </c>
      <c r="L13" s="27"/>
      <c r="M13" s="27"/>
      <c r="N13" s="27"/>
      <c r="O13" s="27"/>
      <c r="P13" s="26"/>
    </row>
    <row r="14" spans="1:16" ht="15" customHeight="1">
      <c r="A14" s="149"/>
      <c r="B14" s="149"/>
      <c r="C14" s="149"/>
      <c r="D14" s="102"/>
      <c r="E14" s="102" t="s">
        <v>164</v>
      </c>
      <c r="F14" s="102"/>
      <c r="G14" s="110"/>
      <c r="H14" s="102"/>
      <c r="I14" s="149"/>
      <c r="J14" s="149"/>
      <c r="K14" s="12" t="b">
        <f>'Общая информация'!$F$17="Питьевая"</f>
        <v>1</v>
      </c>
      <c r="L14" s="149"/>
      <c r="M14" s="149"/>
      <c r="N14" s="149"/>
      <c r="O14" s="149"/>
      <c r="P14" s="104"/>
    </row>
    <row r="15" spans="1:16" ht="23.25" customHeight="1">
      <c r="A15" s="16" t="s">
        <v>165</v>
      </c>
      <c r="B15" s="27"/>
      <c r="C15" s="15" t="s">
        <v>9</v>
      </c>
      <c r="D15" s="78">
        <v>3</v>
      </c>
      <c r="E15" s="81" t="s">
        <v>165</v>
      </c>
      <c r="F15" s="162" t="s">
        <v>188</v>
      </c>
      <c r="G15" s="24"/>
      <c r="H15" s="27"/>
      <c r="I15" s="27"/>
      <c r="J15" s="27"/>
      <c r="K15" s="12" t="b">
        <f>'Общая информация'!$F$17="Питьевая"</f>
        <v>1</v>
      </c>
      <c r="L15" s="27"/>
      <c r="M15" s="27"/>
      <c r="N15" s="27"/>
      <c r="O15" s="27"/>
      <c r="P15" s="26"/>
    </row>
    <row r="16" spans="1:16" ht="15" customHeight="1">
      <c r="A16" s="149"/>
      <c r="B16" s="149"/>
      <c r="C16" s="149"/>
      <c r="D16" s="102"/>
      <c r="E16" s="102" t="s">
        <v>170</v>
      </c>
      <c r="F16" s="102"/>
      <c r="G16" s="110"/>
      <c r="H16" s="102"/>
      <c r="I16" s="149"/>
      <c r="J16" s="149"/>
      <c r="K16" s="12" t="b">
        <v>1</v>
      </c>
      <c r="L16" s="149"/>
      <c r="M16" s="149"/>
      <c r="N16" s="149"/>
      <c r="O16" s="149"/>
      <c r="P16" s="104"/>
    </row>
    <row r="17" spans="1:16" ht="23.25" customHeight="1">
      <c r="A17" s="16" t="s">
        <v>171</v>
      </c>
      <c r="B17" s="27"/>
      <c r="C17" s="15" t="s">
        <v>9</v>
      </c>
      <c r="D17" s="78">
        <f>IF('Общая информация'!$F$17="Питьевая",4,1)</f>
        <v>4</v>
      </c>
      <c r="E17" s="81" t="s">
        <v>171</v>
      </c>
      <c r="F17" s="163" t="s">
        <v>189</v>
      </c>
      <c r="G17" s="24"/>
      <c r="H17" s="27"/>
      <c r="I17" s="27"/>
      <c r="J17" s="27"/>
      <c r="K17" s="12" t="b">
        <v>1</v>
      </c>
      <c r="L17" s="27"/>
      <c r="M17" s="27"/>
      <c r="N17" s="27"/>
      <c r="O17" s="27"/>
      <c r="P17" s="26"/>
    </row>
    <row r="18" spans="1:16" ht="23.25" customHeight="1">
      <c r="A18" s="16" t="s">
        <v>175</v>
      </c>
      <c r="B18" s="27"/>
      <c r="C18" s="15" t="s">
        <v>9</v>
      </c>
      <c r="D18" s="78">
        <f>D17+1</f>
        <v>5</v>
      </c>
      <c r="E18" s="81" t="s">
        <v>175</v>
      </c>
      <c r="F18" s="111"/>
      <c r="G18" s="24"/>
      <c r="H18" s="27"/>
      <c r="I18" s="27"/>
      <c r="J18" s="27"/>
      <c r="K18" s="12" t="b">
        <v>1</v>
      </c>
      <c r="L18" s="27"/>
      <c r="M18" s="27"/>
      <c r="N18" s="27"/>
      <c r="O18" s="27"/>
      <c r="P18" s="26"/>
    </row>
    <row r="19" spans="1:16" ht="33.75" customHeight="1">
      <c r="A19" s="16" t="s">
        <v>180</v>
      </c>
      <c r="B19" s="27"/>
      <c r="C19" s="15" t="s">
        <v>9</v>
      </c>
      <c r="D19" s="78">
        <f>D18+1</f>
        <v>6</v>
      </c>
      <c r="E19" s="81" t="s">
        <v>180</v>
      </c>
      <c r="F19" s="164" t="s">
        <v>190</v>
      </c>
      <c r="G19" s="24"/>
      <c r="H19" s="27"/>
      <c r="I19" s="27"/>
      <c r="J19" s="27"/>
      <c r="K19" s="12" t="b">
        <v>1</v>
      </c>
      <c r="L19" s="27"/>
      <c r="M19" s="27"/>
      <c r="N19" s="27"/>
      <c r="O19" s="27"/>
      <c r="P19" s="26"/>
    </row>
    <row r="20" spans="1:16" ht="21" customHeight="1">
      <c r="A20" s="149"/>
      <c r="B20" s="149"/>
      <c r="C20" s="149"/>
      <c r="D20" t="s">
        <v>9</v>
      </c>
      <c r="E20" s="149"/>
      <c r="F20" s="149"/>
      <c r="G20" s="7"/>
      <c r="H20" s="149"/>
      <c r="I20" s="149"/>
      <c r="J20" s="149"/>
      <c r="K20" s="149"/>
      <c r="L20" s="149"/>
      <c r="M20" s="149"/>
      <c r="N20" s="149"/>
      <c r="O20" s="149"/>
      <c r="P20" s="8"/>
    </row>
    <row r="21" spans="1:16" ht="18" customHeight="1">
      <c r="A21" s="149"/>
      <c r="B21" s="149"/>
      <c r="C21" s="149"/>
      <c r="D21" t="s">
        <v>9</v>
      </c>
      <c r="E21" s="149"/>
      <c r="F21" s="149"/>
      <c r="G21" s="7"/>
      <c r="H21" s="149"/>
      <c r="I21" s="149"/>
      <c r="J21" s="149"/>
      <c r="K21" s="149"/>
      <c r="L21" s="149"/>
      <c r="M21" s="149"/>
      <c r="N21" s="149"/>
      <c r="O21" s="149"/>
      <c r="P21" s="8"/>
    </row>
    <row r="22" spans="1:16" ht="18" customHeight="1">
      <c r="A22" s="149"/>
      <c r="B22" s="149"/>
      <c r="C22" s="149"/>
      <c r="D22" t="s">
        <v>9</v>
      </c>
      <c r="E22" s="149"/>
      <c r="F22" s="149"/>
      <c r="G22" s="7"/>
      <c r="H22" s="149"/>
      <c r="I22" s="149"/>
      <c r="J22" s="149"/>
      <c r="K22" s="149"/>
      <c r="L22" s="149"/>
      <c r="M22" s="149"/>
      <c r="N22" s="149"/>
      <c r="O22" s="149"/>
      <c r="P22" s="8"/>
    </row>
    <row r="23" spans="1:16" ht="15" customHeight="1">
      <c r="A23" s="149"/>
      <c r="B23" s="149"/>
      <c r="C23" s="149"/>
      <c r="D23" s="149"/>
      <c r="E23" s="149"/>
      <c r="F23" s="149"/>
      <c r="G23" s="7"/>
      <c r="H23" s="149"/>
      <c r="I23" s="149"/>
      <c r="J23" s="149"/>
      <c r="K23" s="149"/>
      <c r="L23" s="149"/>
      <c r="M23" s="149"/>
      <c r="N23" s="149"/>
      <c r="O23" s="149"/>
      <c r="P23" s="8"/>
    </row>
    <row r="24" spans="1:16" ht="15" hidden="1" customHeight="1">
      <c r="A24" s="149"/>
      <c r="B24" s="149"/>
      <c r="C24" s="149"/>
      <c r="D24" s="149"/>
      <c r="E24" s="149"/>
      <c r="F24" s="12" t="b">
        <v>1</v>
      </c>
      <c r="G24" s="40"/>
      <c r="H24" s="149"/>
      <c r="I24" s="149"/>
      <c r="J24" s="149"/>
      <c r="K24" s="149"/>
      <c r="L24" s="149"/>
      <c r="M24" s="149"/>
      <c r="N24" s="149"/>
      <c r="O24" s="149"/>
      <c r="P24" s="12" t="b">
        <v>1</v>
      </c>
    </row>
    <row r="25" spans="1:16" ht="15" customHeight="1">
      <c r="A25" s="149"/>
      <c r="B25" s="149"/>
      <c r="C25" s="149"/>
      <c r="D25" s="149"/>
      <c r="E25" s="149"/>
      <c r="F25" s="149"/>
      <c r="G25" s="7"/>
      <c r="H25" s="149"/>
      <c r="I25" s="149"/>
      <c r="J25" s="149"/>
      <c r="K25" s="149"/>
      <c r="L25" s="149"/>
      <c r="M25" s="149"/>
      <c r="N25" s="149"/>
      <c r="O25" s="149"/>
      <c r="P25" s="8"/>
    </row>
    <row r="26" spans="1:16" ht="15" customHeight="1">
      <c r="A26" s="149"/>
      <c r="B26" s="149"/>
      <c r="C26" s="149"/>
      <c r="D26" s="149"/>
      <c r="E26" s="149"/>
      <c r="F26" s="149"/>
      <c r="G26" s="7"/>
      <c r="H26" s="149"/>
      <c r="I26" s="149"/>
      <c r="J26" s="149"/>
      <c r="K26" s="149"/>
      <c r="L26" s="149"/>
      <c r="M26" s="149"/>
      <c r="N26" s="149"/>
      <c r="O26" s="149"/>
      <c r="P26" s="8"/>
    </row>
    <row r="27" spans="1:16" ht="15" customHeight="1">
      <c r="A27" s="149"/>
      <c r="B27" s="149"/>
      <c r="C27" s="149"/>
      <c r="D27" s="149"/>
      <c r="E27" s="149"/>
      <c r="F27" s="149"/>
      <c r="G27" s="7"/>
      <c r="H27" s="149"/>
      <c r="I27" s="149"/>
      <c r="J27" s="149"/>
      <c r="K27" s="149"/>
      <c r="L27" s="149"/>
      <c r="M27" s="149"/>
      <c r="N27" s="149"/>
      <c r="O27" s="149"/>
      <c r="P27" s="8"/>
    </row>
    <row r="28" spans="1:16" ht="15" customHeight="1">
      <c r="A28" s="149"/>
      <c r="B28" s="149"/>
      <c r="C28" s="149"/>
      <c r="D28" s="149"/>
      <c r="E28" s="149"/>
      <c r="F28" s="149"/>
      <c r="G28" s="7"/>
      <c r="H28" s="149"/>
      <c r="I28" s="149"/>
      <c r="J28" s="149"/>
      <c r="K28" s="149"/>
      <c r="L28" s="149"/>
      <c r="M28" s="149"/>
      <c r="N28" s="149"/>
      <c r="O28" s="149"/>
      <c r="P28" s="8"/>
    </row>
    <row r="29" spans="1:16" ht="15" customHeight="1">
      <c r="A29" s="149"/>
      <c r="B29" s="149"/>
      <c r="C29" s="149"/>
      <c r="D29" s="149"/>
      <c r="E29" s="149"/>
      <c r="F29" s="149"/>
      <c r="G29" s="7"/>
      <c r="H29" s="149"/>
      <c r="I29" s="149"/>
      <c r="J29" s="149"/>
      <c r="K29" s="149"/>
      <c r="L29" s="149"/>
      <c r="M29" s="149"/>
      <c r="N29" s="149"/>
      <c r="O29" s="149"/>
      <c r="P29" s="8"/>
    </row>
    <row r="30" spans="1:16" ht="15" customHeight="1">
      <c r="A30" s="149"/>
      <c r="B30" s="149"/>
      <c r="C30" s="149"/>
      <c r="D30" s="149"/>
      <c r="E30" s="149"/>
      <c r="F30" s="149"/>
      <c r="G30" s="7"/>
      <c r="H30" s="149"/>
      <c r="I30" s="149"/>
      <c r="J30" s="149"/>
      <c r="K30" s="149"/>
      <c r="L30" s="149"/>
      <c r="M30" s="149"/>
      <c r="N30" s="149"/>
      <c r="O30" s="149"/>
      <c r="P30" s="8"/>
    </row>
    <row r="31" spans="1:16" ht="14.25" hidden="1" customHeight="1">
      <c r="A31" s="16" t="s">
        <v>9</v>
      </c>
      <c r="B31" s="149"/>
      <c r="C31" s="15" t="s">
        <v>9</v>
      </c>
      <c r="D31" s="78"/>
      <c r="E31" s="41"/>
      <c r="F31" s="43"/>
      <c r="G31" s="44"/>
      <c r="H31" s="149"/>
      <c r="I31" s="149"/>
      <c r="J31" s="149"/>
      <c r="K31" s="12" t="b">
        <v>1</v>
      </c>
      <c r="L31" s="149"/>
      <c r="M31" s="149"/>
      <c r="N31" s="149"/>
      <c r="O31" s="149"/>
      <c r="P31" s="43"/>
    </row>
    <row r="32" spans="1:16" ht="15.75" hidden="1" customHeight="1">
      <c r="A32" s="149"/>
      <c r="B32" s="149"/>
      <c r="C32" s="149"/>
      <c r="D32" s="149"/>
      <c r="E32" s="45" t="s">
        <v>9</v>
      </c>
      <c r="F32" s="46"/>
      <c r="G32" s="47"/>
      <c r="H32" s="149"/>
      <c r="I32" s="149"/>
      <c r="J32" s="149"/>
      <c r="K32" s="149"/>
      <c r="L32" s="149"/>
      <c r="M32" s="149"/>
      <c r="N32" s="149"/>
      <c r="O32" s="149"/>
      <c r="P32" s="46"/>
    </row>
  </sheetData>
  <sheetProtection insertRows="0" deleteColumns="0" deleteRows="0" sort="0" autoFilter="0"/>
  <hyperlinks>
    <hyperlink ref="F12" r:id="rId1" tooltip="Скачать документ"/>
    <hyperlink ref="F13" r:id="rId2" tooltip="Скачать документ"/>
    <hyperlink ref="F15" r:id="rId3" tooltip="Скачать документ"/>
    <hyperlink ref="F17" r:id="rId4" tooltip="Скачать документ"/>
    <hyperlink ref="F19" r:id="rId5" tooltip="Скачать документ"/>
  </hyperlinks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N26"/>
  <sheetViews>
    <sheetView showGridLines="0" workbookViewId="0">
      <pane xSplit="6" ySplit="11" topLeftCell="G12" activePane="bottomRight" state="frozen"/>
      <selection pane="topRight" activeCell="G1" sqref="G1"/>
      <selection pane="bottomLeft" activeCell="A12" sqref="A12"/>
      <selection pane="bottomRight"/>
    </sheetView>
  </sheetViews>
  <sheetFormatPr defaultRowHeight="15" customHeight="1"/>
  <cols>
    <col min="1" max="1" width="12.28515625" hidden="1" customWidth="1"/>
    <col min="2" max="2" width="15.42578125" hidden="1" customWidth="1"/>
    <col min="3" max="3" width="12.28515625" hidden="1" customWidth="1"/>
    <col min="4" max="4" width="4.28515625" customWidth="1"/>
    <col min="5" max="5" width="7.28515625" customWidth="1"/>
    <col min="6" max="6" width="33.28515625" customWidth="1"/>
    <col min="7" max="9" width="20.140625" customWidth="1"/>
    <col min="10" max="10" width="20.140625" hidden="1" customWidth="1"/>
    <col min="11" max="11" width="22.7109375" hidden="1" customWidth="1"/>
    <col min="12" max="12" width="33.28515625" customWidth="1"/>
    <col min="13" max="16" width="18.28515625" customWidth="1"/>
    <col min="17" max="17" width="21.28515625" customWidth="1"/>
    <col min="18" max="18" width="24.7109375" customWidth="1"/>
    <col min="19" max="21" width="18" customWidth="1"/>
    <col min="22" max="22" width="19.42578125" customWidth="1"/>
    <col min="23" max="23" width="18" customWidth="1"/>
    <col min="24" max="24" width="32.140625" customWidth="1"/>
    <col min="25" max="25" width="19.42578125" customWidth="1"/>
    <col min="26" max="26" width="6" customWidth="1"/>
    <col min="27" max="27" width="15.140625" customWidth="1"/>
    <col min="28" max="28" width="8.140625" hidden="1" customWidth="1"/>
    <col min="29" max="31" width="3.5703125" hidden="1" customWidth="1"/>
    <col min="32" max="32" width="6" customWidth="1"/>
    <col min="34" max="34" width="10.28515625" hidden="1"/>
    <col min="39" max="39" width="21.28515625" hidden="1" customWidth="1"/>
    <col min="40" max="40" width="3.5703125" hidden="1" customWidth="1"/>
  </cols>
  <sheetData>
    <row r="1" spans="1:40" ht="12.75" hidden="1" customHeight="1">
      <c r="A1" s="149" t="s">
        <v>7</v>
      </c>
      <c r="B1" s="149"/>
      <c r="C1" s="149"/>
      <c r="D1" s="149"/>
      <c r="E1" s="149"/>
      <c r="F1" s="8"/>
      <c r="G1" s="16" t="s">
        <v>191</v>
      </c>
      <c r="H1" s="16" t="s">
        <v>191</v>
      </c>
      <c r="I1" s="16" t="s">
        <v>191</v>
      </c>
      <c r="J1" s="16" t="s">
        <v>191</v>
      </c>
      <c r="K1" s="16" t="s">
        <v>99</v>
      </c>
      <c r="L1" s="16" t="s">
        <v>192</v>
      </c>
      <c r="M1" s="16" t="s">
        <v>193</v>
      </c>
      <c r="N1" s="16" t="s">
        <v>194</v>
      </c>
      <c r="O1" s="16" t="s">
        <v>193</v>
      </c>
      <c r="P1" s="16" t="s">
        <v>194</v>
      </c>
      <c r="Q1" s="16" t="s">
        <v>195</v>
      </c>
      <c r="R1" s="16" t="s">
        <v>196</v>
      </c>
      <c r="S1" s="16" t="s">
        <v>197</v>
      </c>
      <c r="T1" s="16" t="s">
        <v>198</v>
      </c>
      <c r="U1" s="16" t="s">
        <v>199</v>
      </c>
      <c r="V1" s="16" t="s">
        <v>200</v>
      </c>
      <c r="W1" s="16" t="s">
        <v>201</v>
      </c>
      <c r="X1" s="16" t="s">
        <v>202</v>
      </c>
      <c r="Y1" s="16" t="s">
        <v>203</v>
      </c>
      <c r="Z1" s="149"/>
      <c r="AA1" s="149"/>
      <c r="AB1" s="8"/>
      <c r="AC1" s="8"/>
      <c r="AD1" s="8"/>
      <c r="AE1" s="8"/>
      <c r="AF1" s="149"/>
      <c r="AG1" s="149"/>
      <c r="AH1" s="149"/>
      <c r="AI1" s="149"/>
      <c r="AJ1" s="149"/>
      <c r="AK1" s="149"/>
      <c r="AL1" s="149"/>
      <c r="AM1" s="16" t="s">
        <v>9</v>
      </c>
      <c r="AN1" s="149"/>
    </row>
    <row r="2" spans="1:40" ht="15" hidden="1" customHeight="1">
      <c r="A2" s="149"/>
      <c r="B2" s="149"/>
      <c r="C2" s="149"/>
      <c r="D2" s="149"/>
      <c r="E2" s="149"/>
      <c r="F2" s="149"/>
      <c r="G2" s="157" t="s">
        <v>94</v>
      </c>
      <c r="H2" s="83" t="s">
        <v>95</v>
      </c>
      <c r="I2" s="83" t="s">
        <v>204</v>
      </c>
      <c r="J2" s="83" t="s">
        <v>96</v>
      </c>
      <c r="K2" s="8"/>
      <c r="L2" s="149"/>
      <c r="M2" s="149"/>
      <c r="N2" s="149"/>
      <c r="O2" s="27"/>
      <c r="P2" s="27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8"/>
      <c r="AC2" s="8"/>
      <c r="AD2" s="8"/>
      <c r="AE2" s="8"/>
      <c r="AF2" s="149"/>
      <c r="AG2" s="149"/>
      <c r="AH2" s="149"/>
      <c r="AI2" s="149"/>
      <c r="AJ2" s="149"/>
      <c r="AK2" s="149"/>
      <c r="AL2" s="149"/>
      <c r="AM2" s="149"/>
      <c r="AN2" s="149"/>
    </row>
    <row r="3" spans="1:40" ht="15" hidden="1" customHeight="1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8"/>
      <c r="L3" s="149"/>
      <c r="M3" s="236" t="s">
        <v>94</v>
      </c>
      <c r="N3" s="236" t="s">
        <v>94</v>
      </c>
      <c r="O3" s="237" t="s">
        <v>95</v>
      </c>
      <c r="P3" s="237" t="s">
        <v>95</v>
      </c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8"/>
      <c r="AC3" s="8"/>
      <c r="AD3" s="8"/>
      <c r="AE3" s="8"/>
      <c r="AF3" s="149"/>
      <c r="AG3" s="149"/>
      <c r="AH3" s="149"/>
      <c r="AI3" s="149"/>
      <c r="AJ3" s="149"/>
      <c r="AK3" s="149"/>
      <c r="AL3" s="149"/>
      <c r="AM3" s="149"/>
      <c r="AN3" s="149"/>
    </row>
    <row r="4" spans="1:40" ht="15" hidden="1" customHeight="1">
      <c r="A4" s="149"/>
      <c r="B4" s="149"/>
      <c r="C4" s="149"/>
      <c r="D4" s="149"/>
      <c r="E4" s="149"/>
      <c r="F4" s="149"/>
      <c r="G4" s="8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149"/>
      <c r="AA4" s="149"/>
      <c r="AB4" s="8"/>
      <c r="AC4" s="8"/>
      <c r="AD4" s="8"/>
      <c r="AE4" s="8"/>
      <c r="AF4" s="149"/>
      <c r="AG4" s="149"/>
      <c r="AH4" s="149"/>
      <c r="AI4" s="149"/>
      <c r="AJ4" s="149"/>
      <c r="AK4" s="149"/>
      <c r="AL4" s="149"/>
      <c r="AM4" s="149"/>
      <c r="AN4" s="149"/>
    </row>
    <row r="5" spans="1:40" ht="15" customHeight="1">
      <c r="A5" s="149"/>
      <c r="B5" s="149"/>
      <c r="C5" s="149"/>
      <c r="D5" s="149"/>
      <c r="E5" s="149"/>
      <c r="F5" s="149"/>
      <c r="G5" s="8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149"/>
      <c r="AA5" s="149"/>
      <c r="AB5" s="8"/>
      <c r="AC5" s="8"/>
      <c r="AD5" s="8"/>
      <c r="AE5" s="8"/>
      <c r="AF5" s="149"/>
      <c r="AG5" s="11" t="s">
        <v>9</v>
      </c>
      <c r="AH5" s="12" t="b">
        <f>'Общая информация'!F18="да"</f>
        <v>0</v>
      </c>
      <c r="AI5" s="149"/>
      <c r="AJ5" s="149"/>
      <c r="AK5" s="149"/>
      <c r="AL5" s="149"/>
      <c r="AM5" s="149"/>
      <c r="AN5" s="149"/>
    </row>
    <row r="6" spans="1:40" ht="12.75" customHeight="1">
      <c r="A6" s="149"/>
      <c r="B6" s="149"/>
      <c r="C6" s="149"/>
      <c r="D6" s="149"/>
      <c r="E6" s="2" t="s">
        <v>205</v>
      </c>
      <c r="F6" s="2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149"/>
      <c r="AA6" s="149"/>
      <c r="AB6" s="8"/>
      <c r="AC6" s="8"/>
      <c r="AD6" s="8"/>
      <c r="AE6" s="8"/>
      <c r="AF6" s="149"/>
      <c r="AG6" s="149"/>
      <c r="AH6" s="149"/>
      <c r="AI6" s="149"/>
      <c r="AJ6" s="149"/>
      <c r="AK6" s="149"/>
      <c r="AL6" s="149"/>
      <c r="AM6" s="48"/>
      <c r="AN6" s="149"/>
    </row>
    <row r="7" spans="1:40" ht="20.25" customHeight="1">
      <c r="A7" s="149"/>
      <c r="B7" s="149"/>
      <c r="C7" s="149"/>
      <c r="D7" s="149"/>
      <c r="E7" s="149" t="str">
        <f>objectName</f>
        <v>МУП г. Горячий Ключ "Водоканал" ИНН: 2305028371, КПП: 230501001</v>
      </c>
      <c r="F7" s="8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149"/>
      <c r="AA7" s="149"/>
      <c r="AB7" s="8"/>
      <c r="AC7" s="8"/>
      <c r="AD7" s="8"/>
      <c r="AE7" s="8"/>
      <c r="AF7" s="149"/>
      <c r="AG7" s="149"/>
      <c r="AH7" s="149"/>
      <c r="AI7" s="149"/>
      <c r="AJ7" s="149"/>
      <c r="AK7" s="149"/>
      <c r="AL7" s="149"/>
      <c r="AM7" s="49"/>
      <c r="AN7" s="149"/>
    </row>
    <row r="8" spans="1:40" ht="15" customHeight="1">
      <c r="A8" s="149"/>
      <c r="B8" s="149"/>
      <c r="C8" s="149"/>
      <c r="D8" s="149"/>
      <c r="E8" s="14"/>
      <c r="F8" s="14"/>
      <c r="G8" s="50" t="s">
        <v>9</v>
      </c>
      <c r="H8" s="50" t="s">
        <v>9</v>
      </c>
      <c r="I8" s="50" t="s">
        <v>9</v>
      </c>
      <c r="J8" s="50" t="s">
        <v>9</v>
      </c>
      <c r="K8" s="50" t="s">
        <v>9</v>
      </c>
      <c r="L8" s="50" t="s">
        <v>9</v>
      </c>
      <c r="M8" s="50" t="s">
        <v>9</v>
      </c>
      <c r="N8" s="50" t="s">
        <v>9</v>
      </c>
      <c r="O8" s="50" t="s">
        <v>9</v>
      </c>
      <c r="P8" s="50" t="s">
        <v>9</v>
      </c>
      <c r="Q8" s="50" t="s">
        <v>9</v>
      </c>
      <c r="R8" s="50" t="s">
        <v>9</v>
      </c>
      <c r="S8" s="50" t="s">
        <v>9</v>
      </c>
      <c r="T8" s="50" t="s">
        <v>9</v>
      </c>
      <c r="U8" s="50" t="s">
        <v>9</v>
      </c>
      <c r="V8" s="50" t="s">
        <v>9</v>
      </c>
      <c r="W8" s="50" t="s">
        <v>9</v>
      </c>
      <c r="X8" s="50" t="s">
        <v>9</v>
      </c>
      <c r="Y8" s="50" t="s">
        <v>9</v>
      </c>
      <c r="Z8" s="149"/>
      <c r="AA8" s="149"/>
      <c r="AB8" s="8"/>
      <c r="AC8" s="8"/>
      <c r="AD8" s="8"/>
      <c r="AE8" s="8"/>
      <c r="AF8" s="149"/>
      <c r="AG8" s="149"/>
      <c r="AH8" s="149"/>
      <c r="AI8" s="149"/>
      <c r="AJ8" s="149"/>
      <c r="AK8" s="149"/>
      <c r="AL8" s="149"/>
      <c r="AM8" s="50" t="s">
        <v>9</v>
      </c>
      <c r="AN8" s="149"/>
    </row>
    <row r="9" spans="1:40" ht="24.75" customHeight="1">
      <c r="A9" s="8"/>
      <c r="B9" s="8"/>
      <c r="C9" s="8"/>
      <c r="D9" s="8"/>
      <c r="E9" s="232" t="s">
        <v>72</v>
      </c>
      <c r="F9" s="234" t="s">
        <v>206</v>
      </c>
      <c r="G9" s="52" t="s">
        <v>94</v>
      </c>
      <c r="H9" s="52" t="s">
        <v>95</v>
      </c>
      <c r="I9" s="52" t="s">
        <v>204</v>
      </c>
      <c r="J9" s="52" t="s">
        <v>96</v>
      </c>
      <c r="K9" s="235" t="s">
        <v>99</v>
      </c>
      <c r="L9" s="235" t="s">
        <v>192</v>
      </c>
      <c r="M9" s="235" t="s">
        <v>94</v>
      </c>
      <c r="N9" s="235" t="s">
        <v>94</v>
      </c>
      <c r="O9" s="235" t="s">
        <v>95</v>
      </c>
      <c r="P9" s="235" t="s">
        <v>95</v>
      </c>
      <c r="Q9" s="235" t="s">
        <v>195</v>
      </c>
      <c r="R9" s="235" t="s">
        <v>196</v>
      </c>
      <c r="S9" s="235" t="s">
        <v>197</v>
      </c>
      <c r="T9" s="235" t="s">
        <v>198</v>
      </c>
      <c r="U9" s="235" t="s">
        <v>199</v>
      </c>
      <c r="V9" s="235" t="s">
        <v>200</v>
      </c>
      <c r="W9" s="235" t="s">
        <v>201</v>
      </c>
      <c r="X9" s="235" t="s">
        <v>202</v>
      </c>
      <c r="Y9" s="235" t="s">
        <v>203</v>
      </c>
      <c r="Z9" s="149" t="s">
        <v>9</v>
      </c>
      <c r="AA9" s="149" t="s">
        <v>9</v>
      </c>
      <c r="AB9" s="27" t="s">
        <v>9</v>
      </c>
      <c r="AC9" s="27" t="s">
        <v>9</v>
      </c>
      <c r="AD9" s="27" t="s">
        <v>9</v>
      </c>
      <c r="AE9" s="27" t="s">
        <v>9</v>
      </c>
      <c r="AF9" s="149" t="s">
        <v>9</v>
      </c>
      <c r="AG9" s="149" t="s">
        <v>9</v>
      </c>
      <c r="AH9" s="149" t="s">
        <v>9</v>
      </c>
      <c r="AI9" s="149" t="s">
        <v>9</v>
      </c>
      <c r="AJ9" s="149" t="s">
        <v>9</v>
      </c>
      <c r="AK9" s="149" t="s">
        <v>9</v>
      </c>
      <c r="AL9" s="149" t="s">
        <v>9</v>
      </c>
      <c r="AM9" s="235"/>
      <c r="AN9" s="149" t="s">
        <v>9</v>
      </c>
    </row>
    <row r="10" spans="1:40" ht="80.25" customHeight="1">
      <c r="A10" s="149"/>
      <c r="B10" s="149"/>
      <c r="C10" s="149"/>
      <c r="D10" s="149"/>
      <c r="E10" s="233" t="s">
        <v>72</v>
      </c>
      <c r="F10" s="234" t="s">
        <v>206</v>
      </c>
      <c r="G10" s="52" t="s">
        <v>191</v>
      </c>
      <c r="H10" s="52" t="s">
        <v>191</v>
      </c>
      <c r="I10" s="52" t="s">
        <v>191</v>
      </c>
      <c r="J10" s="52" t="s">
        <v>191</v>
      </c>
      <c r="K10" s="235" t="s">
        <v>9</v>
      </c>
      <c r="L10" s="235" t="s">
        <v>207</v>
      </c>
      <c r="M10" s="52" t="s">
        <v>193</v>
      </c>
      <c r="N10" s="52" t="s">
        <v>194</v>
      </c>
      <c r="O10" s="52" t="s">
        <v>193</v>
      </c>
      <c r="P10" s="52" t="s">
        <v>194</v>
      </c>
      <c r="Q10" s="235" t="s">
        <v>195</v>
      </c>
      <c r="R10" s="235" t="s">
        <v>196</v>
      </c>
      <c r="S10" s="235" t="s">
        <v>197</v>
      </c>
      <c r="T10" s="235" t="s">
        <v>198</v>
      </c>
      <c r="U10" s="235" t="s">
        <v>199</v>
      </c>
      <c r="V10" s="235" t="s">
        <v>200</v>
      </c>
      <c r="W10" s="235" t="s">
        <v>201</v>
      </c>
      <c r="X10" s="235" t="s">
        <v>202</v>
      </c>
      <c r="Y10" s="235" t="s">
        <v>203</v>
      </c>
      <c r="Z10" t="s">
        <v>9</v>
      </c>
      <c r="AA10" t="s">
        <v>9</v>
      </c>
      <c r="AB10" s="53" t="s">
        <v>9</v>
      </c>
      <c r="AC10" s="53" t="s">
        <v>9</v>
      </c>
      <c r="AD10" s="53" t="s">
        <v>9</v>
      </c>
      <c r="AE10" s="53" t="s">
        <v>9</v>
      </c>
      <c r="AF10" t="s">
        <v>9</v>
      </c>
      <c r="AG10" s="149"/>
      <c r="AH10" s="149"/>
      <c r="AI10" s="149"/>
      <c r="AJ10" s="149"/>
      <c r="AK10" s="149"/>
      <c r="AL10" s="149"/>
      <c r="AM10" s="235"/>
      <c r="AN10" s="53" t="s">
        <v>9</v>
      </c>
    </row>
    <row r="11" spans="1:40" ht="15" customHeight="1">
      <c r="A11" s="149"/>
      <c r="B11" s="149"/>
      <c r="C11" s="149"/>
      <c r="D11" s="149"/>
      <c r="E11" s="151"/>
      <c r="F11" s="151"/>
      <c r="G11" s="152" t="s">
        <v>208</v>
      </c>
      <c r="H11" s="84" t="s">
        <v>208</v>
      </c>
      <c r="I11" s="84" t="s">
        <v>208</v>
      </c>
      <c r="J11" s="84" t="s">
        <v>208</v>
      </c>
      <c r="K11" s="31"/>
      <c r="L11" s="151"/>
      <c r="M11" s="151"/>
      <c r="N11" s="151"/>
      <c r="O11" s="112"/>
      <c r="P11" s="112"/>
      <c r="Q11" s="151"/>
      <c r="R11" s="151"/>
      <c r="S11" s="151"/>
      <c r="T11" s="151"/>
      <c r="U11" s="151"/>
      <c r="V11" s="151"/>
      <c r="W11" s="151"/>
      <c r="X11" s="151"/>
      <c r="Y11" s="151"/>
      <c r="Z11" s="149"/>
      <c r="AA11" s="149"/>
      <c r="AB11" s="8"/>
      <c r="AC11" s="8"/>
      <c r="AD11" s="8"/>
      <c r="AE11" s="8"/>
      <c r="AF11" s="149"/>
      <c r="AG11" s="149"/>
      <c r="AH11" s="149"/>
      <c r="AI11" s="149"/>
      <c r="AJ11" s="149"/>
      <c r="AK11" s="149"/>
      <c r="AL11" s="149"/>
      <c r="AM11" s="151"/>
      <c r="AN11" s="149"/>
    </row>
    <row r="12" spans="1:40" ht="15" customHeight="1">
      <c r="A12" s="149"/>
      <c r="B12" s="149"/>
      <c r="C12" s="149"/>
      <c r="D12" s="149"/>
      <c r="E12" s="151"/>
      <c r="F12" s="113" t="s">
        <v>209</v>
      </c>
      <c r="G12" s="114">
        <f>SUM(G13:G14)</f>
        <v>0</v>
      </c>
      <c r="H12" s="115">
        <f>SUM(H13:H14)</f>
        <v>0</v>
      </c>
      <c r="I12" s="115">
        <f>SUM(I13:I14)</f>
        <v>0</v>
      </c>
      <c r="J12" s="115">
        <f>SUM(J13:J14)</f>
        <v>0</v>
      </c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49"/>
      <c r="AA12" s="149"/>
      <c r="AB12" s="8"/>
      <c r="AC12" s="8"/>
      <c r="AD12" s="8"/>
      <c r="AE12" s="8"/>
      <c r="AF12" s="149"/>
      <c r="AG12" s="149"/>
      <c r="AH12" s="149"/>
      <c r="AI12" s="149"/>
      <c r="AJ12" s="149"/>
      <c r="AK12" s="149"/>
      <c r="AL12" s="149"/>
      <c r="AM12" s="151"/>
      <c r="AN12" s="149"/>
    </row>
    <row r="13" spans="1:40" ht="0" hidden="1" customHeight="1">
      <c r="A13" s="7"/>
      <c r="C13" s="7"/>
      <c r="D13" s="55"/>
      <c r="E13" s="64">
        <v>0</v>
      </c>
      <c r="F13" s="65"/>
      <c r="G13" s="44"/>
      <c r="H13" s="44"/>
      <c r="I13" s="44"/>
      <c r="J13" s="44"/>
      <c r="K13" s="24"/>
      <c r="L13" s="24"/>
      <c r="M13" s="116"/>
      <c r="N13" s="116"/>
      <c r="O13" s="116"/>
      <c r="P13" s="116"/>
      <c r="Q13" s="44"/>
      <c r="R13" s="24"/>
      <c r="S13" s="24"/>
      <c r="T13" s="24"/>
      <c r="U13" s="24"/>
      <c r="V13" s="24"/>
      <c r="W13" s="24"/>
      <c r="X13" s="24"/>
      <c r="Y13" s="24"/>
      <c r="Z13" s="7"/>
      <c r="AA13" s="7"/>
      <c r="AB13" s="47"/>
      <c r="AC13" s="47"/>
      <c r="AD13" s="47"/>
      <c r="AE13" s="47"/>
      <c r="AF13" s="7"/>
      <c r="AG13" s="7"/>
      <c r="AH13" s="40"/>
      <c r="AI13" s="7"/>
      <c r="AJ13" s="7"/>
      <c r="AK13" s="7"/>
      <c r="AL13" s="7"/>
      <c r="AM13" s="44"/>
      <c r="AN13" s="47"/>
    </row>
    <row r="14" spans="1:40" ht="15" customHeight="1">
      <c r="A14" s="149"/>
      <c r="B14" s="149"/>
      <c r="C14" s="149"/>
      <c r="D14" s="149"/>
      <c r="E14" s="228" t="s">
        <v>14</v>
      </c>
      <c r="F14" s="229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149"/>
      <c r="AA14" s="149"/>
      <c r="AB14" s="8"/>
      <c r="AC14" s="8"/>
      <c r="AD14" s="8"/>
      <c r="AE14" s="8"/>
      <c r="AF14" s="149"/>
      <c r="AG14" s="149"/>
      <c r="AH14" s="149"/>
      <c r="AI14" s="149"/>
      <c r="AJ14" s="149"/>
      <c r="AK14" s="149"/>
      <c r="AL14" s="149"/>
      <c r="AM14" s="25"/>
      <c r="AN14" s="149"/>
    </row>
    <row r="15" spans="1:40" ht="18" customHeight="1">
      <c r="A15" s="149"/>
      <c r="B15" s="149"/>
      <c r="C15" s="149"/>
      <c r="D15" s="149"/>
      <c r="E15" s="59" t="s">
        <v>9</v>
      </c>
      <c r="F15" s="149"/>
      <c r="G15" s="8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60"/>
      <c r="AA15" s="149"/>
      <c r="AB15" s="8"/>
      <c r="AC15" s="8"/>
      <c r="AD15" s="8"/>
      <c r="AE15" s="8"/>
      <c r="AF15" s="149"/>
      <c r="AG15" s="149"/>
      <c r="AH15" s="149"/>
      <c r="AI15" s="149"/>
      <c r="AJ15" s="149"/>
      <c r="AK15" s="149"/>
      <c r="AL15" s="149"/>
      <c r="AM15" s="149"/>
      <c r="AN15" s="149"/>
    </row>
    <row r="16" spans="1:40" ht="15" customHeight="1">
      <c r="A16" s="149"/>
      <c r="B16" s="149"/>
      <c r="C16" s="149"/>
      <c r="D16" s="149"/>
      <c r="E16" s="149"/>
      <c r="F16" s="149"/>
      <c r="G16" s="8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149"/>
      <c r="AA16" s="149"/>
      <c r="AB16" s="8"/>
      <c r="AC16" s="8"/>
      <c r="AD16" s="8"/>
      <c r="AE16" s="8"/>
      <c r="AF16" s="149"/>
      <c r="AG16" s="149"/>
      <c r="AH16" s="149"/>
      <c r="AI16" s="149"/>
      <c r="AJ16" s="149"/>
      <c r="AK16" s="149"/>
      <c r="AL16" s="149"/>
      <c r="AM16" s="149"/>
      <c r="AN16" s="149"/>
    </row>
    <row r="17" spans="1:40" ht="15" hidden="1" customHeight="1">
      <c r="A17" s="149"/>
      <c r="B17" s="149"/>
      <c r="C17" s="149"/>
      <c r="D17" s="149"/>
      <c r="E17" s="149"/>
      <c r="F17" s="149"/>
      <c r="G17" s="12" t="b">
        <v>1</v>
      </c>
      <c r="H17" s="12" t="b">
        <v>1</v>
      </c>
      <c r="I17" s="12" t="b">
        <v>1</v>
      </c>
      <c r="J17" s="12" t="b">
        <f>'ВС - Баланс'!L50</f>
        <v>0</v>
      </c>
      <c r="K17" s="12" t="b">
        <f>J17</f>
        <v>0</v>
      </c>
      <c r="L17" s="12" t="b">
        <v>1</v>
      </c>
      <c r="M17" s="12" t="b">
        <v>1</v>
      </c>
      <c r="N17" s="12" t="b">
        <v>1</v>
      </c>
      <c r="O17" s="12" t="b">
        <v>1</v>
      </c>
      <c r="P17" s="12" t="b">
        <v>1</v>
      </c>
      <c r="Q17" s="12" t="b">
        <v>1</v>
      </c>
      <c r="R17" s="12" t="b">
        <v>1</v>
      </c>
      <c r="S17" s="12" t="b">
        <v>1</v>
      </c>
      <c r="T17" s="12" t="b">
        <v>1</v>
      </c>
      <c r="U17" s="12" t="b">
        <v>1</v>
      </c>
      <c r="V17" s="12" t="b">
        <v>1</v>
      </c>
      <c r="W17" s="12" t="b">
        <v>1</v>
      </c>
      <c r="X17" s="12" t="b">
        <v>1</v>
      </c>
      <c r="Y17" s="12" t="b">
        <v>1</v>
      </c>
      <c r="Z17" s="149"/>
      <c r="AA17" s="149"/>
      <c r="AB17" s="8"/>
      <c r="AC17" s="8"/>
      <c r="AD17" s="8"/>
      <c r="AE17" s="8"/>
      <c r="AF17" s="149"/>
      <c r="AG17" s="149"/>
      <c r="AH17" s="149"/>
      <c r="AI17" s="149"/>
      <c r="AJ17" s="149"/>
      <c r="AK17" s="149"/>
      <c r="AL17" s="149"/>
      <c r="AM17" s="12" t="b">
        <v>1</v>
      </c>
      <c r="AN17" s="149"/>
    </row>
    <row r="18" spans="1:40" ht="15" customHeight="1">
      <c r="A18" s="149"/>
      <c r="B18" s="149"/>
      <c r="C18" s="149"/>
      <c r="D18" s="149"/>
      <c r="E18" s="149"/>
      <c r="F18" s="149"/>
      <c r="G18" s="8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149"/>
      <c r="AA18" s="149"/>
      <c r="AB18" s="8"/>
      <c r="AC18" s="8"/>
      <c r="AD18" s="8"/>
      <c r="AE18" s="8"/>
      <c r="AF18" s="149"/>
      <c r="AG18" s="149"/>
      <c r="AH18" s="149"/>
      <c r="AI18" s="149"/>
      <c r="AJ18" s="149"/>
      <c r="AK18" s="149"/>
      <c r="AL18" s="149"/>
      <c r="AM18" s="149"/>
      <c r="AN18" s="149"/>
    </row>
    <row r="19" spans="1:40" ht="15" customHeight="1">
      <c r="A19" s="149"/>
      <c r="B19" s="149"/>
      <c r="C19" s="149"/>
      <c r="D19" s="149"/>
      <c r="E19" s="149"/>
      <c r="F19" s="149"/>
      <c r="G19" s="8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149"/>
      <c r="AA19" s="149"/>
      <c r="AB19" s="8"/>
      <c r="AC19" s="8"/>
      <c r="AD19" s="8"/>
      <c r="AE19" s="8"/>
      <c r="AF19" s="149"/>
      <c r="AG19" s="149"/>
      <c r="AH19" s="149"/>
      <c r="AI19" s="149"/>
      <c r="AJ19" s="149"/>
      <c r="AK19" s="149"/>
      <c r="AL19" s="149"/>
      <c r="AM19" s="149"/>
      <c r="AN19" s="149"/>
    </row>
    <row r="20" spans="1:40" ht="15" customHeight="1">
      <c r="A20" s="149"/>
      <c r="B20" s="149"/>
      <c r="C20" s="149"/>
      <c r="D20" s="149"/>
      <c r="E20" s="149"/>
      <c r="F20" s="149"/>
      <c r="G20" s="8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149"/>
      <c r="AA20" s="149"/>
      <c r="AB20" s="8"/>
      <c r="AC20" s="8"/>
      <c r="AD20" s="8"/>
      <c r="AE20" s="8"/>
      <c r="AF20" s="149"/>
      <c r="AG20" s="149"/>
      <c r="AH20" s="149"/>
      <c r="AI20" s="149"/>
      <c r="AJ20" s="149"/>
      <c r="AK20" s="149"/>
      <c r="AL20" s="149"/>
      <c r="AM20" s="149"/>
      <c r="AN20" s="149"/>
    </row>
    <row r="21" spans="1:40" ht="15" customHeight="1">
      <c r="A21" s="149"/>
      <c r="B21" s="149"/>
      <c r="C21" s="149"/>
      <c r="D21" s="149"/>
      <c r="E21" s="149"/>
      <c r="F21" s="149"/>
      <c r="G21" s="8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149"/>
      <c r="AA21" s="149"/>
      <c r="AB21" s="8"/>
      <c r="AC21" s="8"/>
      <c r="AD21" s="8"/>
      <c r="AE21" s="8"/>
      <c r="AF21" s="149"/>
      <c r="AG21" s="149"/>
      <c r="AH21" s="149"/>
      <c r="AI21" s="149"/>
      <c r="AJ21" s="149"/>
      <c r="AK21" s="149"/>
      <c r="AL21" s="149"/>
      <c r="AM21" s="149"/>
      <c r="AN21" s="149"/>
    </row>
    <row r="22" spans="1:40" ht="15" customHeight="1">
      <c r="A22" s="149"/>
      <c r="B22" s="149"/>
      <c r="C22" s="149"/>
      <c r="D22" s="149"/>
      <c r="E22" s="149"/>
      <c r="F22" s="149"/>
      <c r="G22" s="8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149"/>
      <c r="AA22" s="149"/>
      <c r="AB22" s="8"/>
      <c r="AC22" s="8"/>
      <c r="AD22" s="8"/>
      <c r="AE22" s="8"/>
      <c r="AF22" s="149"/>
      <c r="AG22" s="149"/>
      <c r="AH22" s="149"/>
      <c r="AI22" s="149"/>
      <c r="AJ22" s="149"/>
      <c r="AK22" s="149"/>
      <c r="AL22" s="149"/>
      <c r="AM22" s="149"/>
      <c r="AN22" s="149"/>
    </row>
    <row r="23" spans="1:40" ht="15" customHeight="1">
      <c r="A23" s="149"/>
      <c r="B23" s="149"/>
      <c r="C23" s="149"/>
      <c r="D23" s="149"/>
      <c r="E23" s="149"/>
      <c r="F23" s="149"/>
      <c r="G23" s="8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149"/>
      <c r="AA23" s="149"/>
      <c r="AB23" s="8"/>
      <c r="AC23" s="8"/>
      <c r="AD23" s="8"/>
      <c r="AE23" s="8"/>
      <c r="AF23" s="149"/>
      <c r="AG23" s="149"/>
      <c r="AH23" s="149"/>
      <c r="AI23" s="149"/>
      <c r="AJ23" s="149"/>
      <c r="AK23" s="149"/>
      <c r="AL23" s="149"/>
      <c r="AM23" s="149"/>
      <c r="AN23" s="149"/>
    </row>
    <row r="24" spans="1:40" ht="15" customHeight="1">
      <c r="A24" s="149"/>
      <c r="B24" s="149"/>
      <c r="C24" s="149"/>
      <c r="D24" s="149"/>
      <c r="E24" s="149"/>
      <c r="F24" s="149"/>
      <c r="G24" s="8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149"/>
      <c r="AA24" s="149"/>
      <c r="AB24" s="8"/>
      <c r="AC24" s="8"/>
      <c r="AD24" s="8"/>
      <c r="AE24" s="8"/>
      <c r="AF24" s="149"/>
      <c r="AG24" s="149"/>
      <c r="AH24" s="149"/>
      <c r="AI24" s="149"/>
      <c r="AJ24" s="149"/>
      <c r="AK24" s="149"/>
      <c r="AL24" s="149"/>
      <c r="AM24" s="149"/>
      <c r="AN24" s="149"/>
    </row>
    <row r="25" spans="1:40" ht="15" customHeight="1">
      <c r="A25" s="149"/>
      <c r="B25" s="149"/>
      <c r="C25" s="149"/>
      <c r="D25" s="149"/>
      <c r="E25" s="149"/>
      <c r="F25" s="149"/>
      <c r="G25" s="8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149"/>
      <c r="AA25" s="149"/>
      <c r="AB25" s="8"/>
      <c r="AC25" s="8"/>
      <c r="AD25" s="8"/>
      <c r="AE25" s="8"/>
      <c r="AF25" s="149"/>
      <c r="AG25" s="149"/>
      <c r="AH25" s="149"/>
      <c r="AI25" s="149"/>
      <c r="AJ25" s="149"/>
      <c r="AK25" s="149"/>
      <c r="AL25" s="149"/>
      <c r="AM25" s="149"/>
      <c r="AN25" s="149"/>
    </row>
    <row r="26" spans="1:40" ht="15.75" hidden="1" customHeight="1">
      <c r="A26" s="8"/>
      <c r="B26" s="10" t="s">
        <v>85</v>
      </c>
      <c r="C26" s="8"/>
      <c r="D26" s="55" t="s">
        <v>86</v>
      </c>
      <c r="E26" s="64" t="s">
        <v>9</v>
      </c>
      <c r="F26" s="66" t="str">
        <f>B26</f>
        <v>%DYNAMICS%</v>
      </c>
      <c r="G26" s="43"/>
      <c r="H26" s="43"/>
      <c r="I26" s="79">
        <f>H26-G26</f>
        <v>0</v>
      </c>
      <c r="J26" s="82"/>
      <c r="K26" s="34"/>
      <c r="L26" s="26"/>
      <c r="M26" s="117"/>
      <c r="N26" s="117"/>
      <c r="O26" s="117"/>
      <c r="P26" s="117"/>
      <c r="Q26" s="79">
        <f>P26-N26</f>
        <v>0</v>
      </c>
      <c r="R26" s="26"/>
      <c r="S26" s="118"/>
      <c r="T26" s="118"/>
      <c r="U26" s="118"/>
      <c r="V26" s="119"/>
      <c r="W26" s="119"/>
      <c r="X26" s="119"/>
      <c r="Y26" s="118"/>
      <c r="Z26" s="8"/>
      <c r="AA26" s="8"/>
      <c r="AB26" s="46" t="b">
        <f>OR(NOT(IFERROR(SEARCH("подрядный",$R26,)&gt;0,1=2)),S26&lt;&gt;"")</f>
        <v>1</v>
      </c>
      <c r="AC26" s="46" t="b">
        <f>OR(NOT(IFERROR(SEARCH("подрядный",$R26,)&gt;0,1=2)),T26&lt;&gt;"")</f>
        <v>1</v>
      </c>
      <c r="AD26" s="46" t="b">
        <f>OR(NOT(IFERROR(SEARCH("подрядный",$R26,)&gt;0,1=2)),U26&lt;&gt;"")</f>
        <v>1</v>
      </c>
      <c r="AE26" s="46" t="b">
        <f>OR(NOT(IFERROR(SEARCH("хозяйственный",$R26,)&gt;0,1=2)),Y26&lt;&gt;"")</f>
        <v>1</v>
      </c>
      <c r="AF26" s="8"/>
      <c r="AG26" s="8"/>
      <c r="AH26" s="12" t="b">
        <v>1</v>
      </c>
      <c r="AI26" s="8"/>
      <c r="AJ26" s="8"/>
      <c r="AK26" s="8"/>
      <c r="AL26" s="8"/>
      <c r="AM26" s="43"/>
      <c r="AN26" s="46"/>
    </row>
  </sheetData>
  <sheetProtection insertRows="0" deleteColumns="0" deleteRows="0" sort="0" autoFilter="0"/>
  <mergeCells count="19">
    <mergeCell ref="W9:W10"/>
    <mergeCell ref="X9:X10"/>
    <mergeCell ref="Y9:Y10"/>
    <mergeCell ref="AM9:AM10"/>
    <mergeCell ref="M3:N3"/>
    <mergeCell ref="M9:N9"/>
    <mergeCell ref="O3:P3"/>
    <mergeCell ref="O9:P9"/>
    <mergeCell ref="R9:R10"/>
    <mergeCell ref="S9:S10"/>
    <mergeCell ref="T9:T10"/>
    <mergeCell ref="U9:U10"/>
    <mergeCell ref="V9:V10"/>
    <mergeCell ref="E14:F14"/>
    <mergeCell ref="E9:E10"/>
    <mergeCell ref="F9:F10"/>
    <mergeCell ref="L9:L10"/>
    <mergeCell ref="Q9:Q10"/>
    <mergeCell ref="K9:K10"/>
  </mergeCells>
  <dataValidations count="1">
    <dataValidation type="list" allowBlank="1" showInputMessage="1" showErrorMessage="1" errorTitle="Ошибка" error="Выберите значение из списка" sqref="R26">
      <formula1>spisok_9</formula1>
    </dataValidation>
  </dataValidations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N32"/>
  <sheetViews>
    <sheetView showGridLines="0" workbookViewId="0">
      <pane xSplit="6" ySplit="11" topLeftCell="V15" activePane="bottomRight" state="frozen"/>
      <selection pane="topRight" activeCell="G1" sqref="G1"/>
      <selection pane="bottomLeft" activeCell="A12" sqref="A12"/>
      <selection pane="bottomRight"/>
    </sheetView>
  </sheetViews>
  <sheetFormatPr defaultRowHeight="15" customHeight="1"/>
  <cols>
    <col min="1" max="1" width="12.28515625" hidden="1" customWidth="1"/>
    <col min="2" max="2" width="15.42578125" hidden="1" customWidth="1"/>
    <col min="3" max="3" width="12.28515625" hidden="1" customWidth="1"/>
    <col min="4" max="4" width="4.28515625" customWidth="1"/>
    <col min="5" max="5" width="7.28515625" customWidth="1"/>
    <col min="6" max="6" width="33.28515625" customWidth="1"/>
    <col min="7" max="9" width="20.140625" customWidth="1"/>
    <col min="10" max="10" width="20.140625" hidden="1" customWidth="1"/>
    <col min="11" max="11" width="33.28515625" hidden="1" customWidth="1"/>
    <col min="12" max="12" width="33.28515625" customWidth="1"/>
    <col min="13" max="16" width="18.28515625" customWidth="1"/>
    <col min="17" max="17" width="21.28515625" customWidth="1"/>
    <col min="18" max="18" width="24.7109375" customWidth="1"/>
    <col min="19" max="21" width="18" customWidth="1"/>
    <col min="22" max="22" width="19.42578125" customWidth="1"/>
    <col min="23" max="23" width="18" customWidth="1"/>
    <col min="24" max="24" width="32.140625" customWidth="1"/>
    <col min="25" max="25" width="19.42578125" customWidth="1"/>
    <col min="26" max="26" width="6" customWidth="1"/>
    <col min="27" max="27" width="15.140625" customWidth="1"/>
    <col min="28" max="28" width="8.140625" hidden="1" customWidth="1"/>
    <col min="29" max="31" width="3.5703125" hidden="1" customWidth="1"/>
    <col min="32" max="32" width="6" customWidth="1"/>
    <col min="34" max="34" width="10.28515625" hidden="1"/>
    <col min="39" max="39" width="21.28515625" hidden="1" customWidth="1"/>
    <col min="40" max="40" width="3.5703125" hidden="1" customWidth="1"/>
  </cols>
  <sheetData>
    <row r="1" spans="1:40" ht="12.75" hidden="1" customHeight="1">
      <c r="A1" s="149" t="s">
        <v>7</v>
      </c>
      <c r="B1" s="149"/>
      <c r="C1" s="149"/>
      <c r="D1" s="149"/>
      <c r="E1" s="149"/>
      <c r="F1" s="8"/>
      <c r="G1" s="16" t="s">
        <v>191</v>
      </c>
      <c r="H1" s="16" t="s">
        <v>191</v>
      </c>
      <c r="I1" s="16" t="s">
        <v>191</v>
      </c>
      <c r="J1" s="16" t="s">
        <v>191</v>
      </c>
      <c r="K1" s="16" t="s">
        <v>99</v>
      </c>
      <c r="L1" s="16" t="s">
        <v>192</v>
      </c>
      <c r="M1" s="16" t="s">
        <v>193</v>
      </c>
      <c r="N1" s="16" t="s">
        <v>194</v>
      </c>
      <c r="O1" s="16" t="s">
        <v>193</v>
      </c>
      <c r="P1" s="16" t="s">
        <v>194</v>
      </c>
      <c r="Q1" s="16" t="s">
        <v>195</v>
      </c>
      <c r="R1" s="16" t="s">
        <v>196</v>
      </c>
      <c r="S1" s="16" t="s">
        <v>197</v>
      </c>
      <c r="T1" s="16" t="s">
        <v>198</v>
      </c>
      <c r="U1" s="16" t="s">
        <v>199</v>
      </c>
      <c r="V1" s="16" t="s">
        <v>200</v>
      </c>
      <c r="W1" s="16" t="s">
        <v>201</v>
      </c>
      <c r="X1" s="16" t="s">
        <v>202</v>
      </c>
      <c r="Y1" s="16" t="s">
        <v>203</v>
      </c>
      <c r="Z1" s="149"/>
      <c r="AA1" s="149"/>
      <c r="AB1" s="8"/>
      <c r="AC1" s="8"/>
      <c r="AD1" s="8"/>
      <c r="AE1" s="8"/>
      <c r="AF1" s="149"/>
      <c r="AG1" s="149"/>
      <c r="AH1" s="149"/>
      <c r="AI1" s="149"/>
      <c r="AJ1" s="149"/>
      <c r="AK1" s="149"/>
      <c r="AL1" s="149"/>
      <c r="AM1" s="16" t="s">
        <v>9</v>
      </c>
      <c r="AN1" s="149"/>
    </row>
    <row r="2" spans="1:40" ht="15" hidden="1" customHeight="1">
      <c r="A2" s="149"/>
      <c r="B2" s="149"/>
      <c r="C2" s="149"/>
      <c r="D2" s="149"/>
      <c r="E2" s="149"/>
      <c r="F2" s="149"/>
      <c r="G2" s="157" t="s">
        <v>94</v>
      </c>
      <c r="H2" s="83" t="s">
        <v>95</v>
      </c>
      <c r="I2" s="83" t="s">
        <v>204</v>
      </c>
      <c r="J2" s="83" t="s">
        <v>96</v>
      </c>
      <c r="K2" s="8"/>
      <c r="L2" s="149"/>
      <c r="M2" s="149"/>
      <c r="N2" s="149"/>
      <c r="O2" s="27"/>
      <c r="P2" s="27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8"/>
      <c r="AC2" s="8"/>
      <c r="AD2" s="8"/>
      <c r="AE2" s="8"/>
      <c r="AF2" s="149"/>
      <c r="AG2" s="149"/>
      <c r="AH2" s="149"/>
      <c r="AI2" s="149"/>
      <c r="AJ2" s="149"/>
      <c r="AK2" s="149"/>
      <c r="AL2" s="149"/>
      <c r="AM2" s="149"/>
      <c r="AN2" s="149"/>
    </row>
    <row r="3" spans="1:40" ht="15" hidden="1" customHeight="1">
      <c r="A3" s="149"/>
      <c r="B3" s="149"/>
      <c r="C3" s="149"/>
      <c r="D3" s="149"/>
      <c r="E3" s="149"/>
      <c r="F3" s="149"/>
      <c r="G3" s="149"/>
      <c r="H3" s="149"/>
      <c r="I3" s="149"/>
      <c r="J3" s="149"/>
      <c r="K3" s="8"/>
      <c r="L3" s="149"/>
      <c r="M3" s="236" t="s">
        <v>94</v>
      </c>
      <c r="N3" s="236" t="s">
        <v>94</v>
      </c>
      <c r="O3" s="237" t="s">
        <v>95</v>
      </c>
      <c r="P3" s="237" t="s">
        <v>95</v>
      </c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8"/>
      <c r="AC3" s="8"/>
      <c r="AD3" s="8"/>
      <c r="AE3" s="8"/>
      <c r="AF3" s="149"/>
      <c r="AG3" s="149"/>
      <c r="AH3" s="149"/>
      <c r="AI3" s="149"/>
      <c r="AJ3" s="149"/>
      <c r="AK3" s="149"/>
      <c r="AL3" s="149"/>
      <c r="AM3" s="149"/>
      <c r="AN3" s="149"/>
    </row>
    <row r="4" spans="1:40" ht="15" hidden="1" customHeight="1">
      <c r="A4" s="149"/>
      <c r="B4" s="149"/>
      <c r="C4" s="149"/>
      <c r="D4" s="149"/>
      <c r="E4" s="149"/>
      <c r="F4" s="149"/>
      <c r="G4" s="8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149"/>
      <c r="AA4" s="149"/>
      <c r="AB4" s="8"/>
      <c r="AC4" s="8"/>
      <c r="AD4" s="8"/>
      <c r="AE4" s="8"/>
      <c r="AF4" s="149"/>
      <c r="AG4" s="149"/>
      <c r="AH4" s="149"/>
      <c r="AI4" s="149"/>
      <c r="AJ4" s="149"/>
      <c r="AK4" s="149"/>
      <c r="AL4" s="149"/>
      <c r="AM4" s="149"/>
      <c r="AN4" s="149"/>
    </row>
    <row r="5" spans="1:40" ht="15" customHeight="1">
      <c r="A5" s="149"/>
      <c r="B5" s="149"/>
      <c r="C5" s="149"/>
      <c r="D5" s="149"/>
      <c r="E5" s="149"/>
      <c r="F5" s="149"/>
      <c r="G5" s="8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149"/>
      <c r="AA5" s="149"/>
      <c r="AB5" s="8"/>
      <c r="AC5" s="8"/>
      <c r="AD5" s="8"/>
      <c r="AE5" s="8"/>
      <c r="AF5" s="149"/>
      <c r="AG5" s="11" t="s">
        <v>9</v>
      </c>
      <c r="AH5" s="12" t="b">
        <f>'Общая информация'!F19="да"</f>
        <v>1</v>
      </c>
      <c r="AI5" s="149"/>
      <c r="AJ5" s="149"/>
      <c r="AK5" s="149"/>
      <c r="AL5" s="149"/>
      <c r="AM5" s="149"/>
      <c r="AN5" s="149"/>
    </row>
    <row r="6" spans="1:40" ht="12.75" customHeight="1">
      <c r="A6" s="149"/>
      <c r="B6" s="149"/>
      <c r="C6" s="149"/>
      <c r="D6" s="149"/>
      <c r="E6" s="2" t="s">
        <v>210</v>
      </c>
      <c r="F6" s="2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149"/>
      <c r="AA6" s="149"/>
      <c r="AB6" s="8"/>
      <c r="AC6" s="8"/>
      <c r="AD6" s="8"/>
      <c r="AE6" s="8"/>
      <c r="AF6" s="149"/>
      <c r="AG6" s="149"/>
      <c r="AH6" s="149"/>
      <c r="AI6" s="149"/>
      <c r="AJ6" s="149"/>
      <c r="AK6" s="149"/>
      <c r="AL6" s="149"/>
      <c r="AM6" s="48"/>
      <c r="AN6" s="149"/>
    </row>
    <row r="7" spans="1:40" ht="20.25" customHeight="1">
      <c r="A7" s="149"/>
      <c r="B7" s="149"/>
      <c r="C7" s="149"/>
      <c r="D7" s="149"/>
      <c r="E7" s="149" t="str">
        <f>objectName</f>
        <v>МУП г. Горячий Ключ "Водоканал" ИНН: 2305028371, КПП: 230501001</v>
      </c>
      <c r="F7" s="8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149"/>
      <c r="AA7" s="149"/>
      <c r="AB7" s="8"/>
      <c r="AC7" s="8"/>
      <c r="AD7" s="8"/>
      <c r="AE7" s="8"/>
      <c r="AF7" s="149"/>
      <c r="AG7" s="149"/>
      <c r="AH7" s="149"/>
      <c r="AI7" s="149"/>
      <c r="AJ7" s="149"/>
      <c r="AK7" s="149"/>
      <c r="AL7" s="149"/>
      <c r="AM7" s="49"/>
      <c r="AN7" s="149"/>
    </row>
    <row r="8" spans="1:40" ht="15" customHeight="1">
      <c r="A8" s="149"/>
      <c r="B8" s="149"/>
      <c r="C8" s="149"/>
      <c r="D8" s="149"/>
      <c r="E8" s="14"/>
      <c r="F8" s="14"/>
      <c r="G8" s="50" t="s">
        <v>9</v>
      </c>
      <c r="H8" s="50" t="s">
        <v>9</v>
      </c>
      <c r="I8" s="50" t="s">
        <v>9</v>
      </c>
      <c r="J8" s="50" t="s">
        <v>9</v>
      </c>
      <c r="K8" s="50" t="s">
        <v>9</v>
      </c>
      <c r="L8" s="50" t="s">
        <v>9</v>
      </c>
      <c r="M8" s="50" t="s">
        <v>9</v>
      </c>
      <c r="N8" s="50" t="s">
        <v>9</v>
      </c>
      <c r="O8" s="50" t="s">
        <v>9</v>
      </c>
      <c r="P8" s="50" t="s">
        <v>9</v>
      </c>
      <c r="Q8" s="50" t="s">
        <v>9</v>
      </c>
      <c r="R8" s="50" t="s">
        <v>9</v>
      </c>
      <c r="S8" s="50" t="s">
        <v>9</v>
      </c>
      <c r="T8" s="50" t="s">
        <v>9</v>
      </c>
      <c r="U8" s="50" t="s">
        <v>9</v>
      </c>
      <c r="V8" s="50" t="s">
        <v>9</v>
      </c>
      <c r="W8" s="50" t="s">
        <v>9</v>
      </c>
      <c r="X8" s="50" t="s">
        <v>9</v>
      </c>
      <c r="Y8" s="50" t="s">
        <v>9</v>
      </c>
      <c r="Z8" s="149"/>
      <c r="AA8" s="149"/>
      <c r="AB8" s="8"/>
      <c r="AC8" s="8"/>
      <c r="AD8" s="8"/>
      <c r="AE8" s="8"/>
      <c r="AF8" s="149"/>
      <c r="AG8" s="149"/>
      <c r="AH8" s="149"/>
      <c r="AI8" s="149"/>
      <c r="AJ8" s="149"/>
      <c r="AK8" s="149"/>
      <c r="AL8" s="149"/>
      <c r="AM8" s="50" t="s">
        <v>9</v>
      </c>
      <c r="AN8" s="149"/>
    </row>
    <row r="9" spans="1:40" ht="24.75" customHeight="1">
      <c r="A9" s="8"/>
      <c r="B9" s="8"/>
      <c r="C9" s="8"/>
      <c r="D9" s="8"/>
      <c r="E9" s="232" t="s">
        <v>72</v>
      </c>
      <c r="F9" s="234" t="s">
        <v>206</v>
      </c>
      <c r="G9" s="52" t="s">
        <v>94</v>
      </c>
      <c r="H9" s="52" t="s">
        <v>95</v>
      </c>
      <c r="I9" s="52" t="s">
        <v>204</v>
      </c>
      <c r="J9" s="52" t="s">
        <v>96</v>
      </c>
      <c r="K9" s="235" t="s">
        <v>99</v>
      </c>
      <c r="L9" s="235" t="s">
        <v>192</v>
      </c>
      <c r="M9" s="235" t="s">
        <v>94</v>
      </c>
      <c r="N9" s="235" t="s">
        <v>94</v>
      </c>
      <c r="O9" s="235" t="s">
        <v>95</v>
      </c>
      <c r="P9" s="235" t="s">
        <v>95</v>
      </c>
      <c r="Q9" s="235" t="s">
        <v>195</v>
      </c>
      <c r="R9" s="235" t="s">
        <v>196</v>
      </c>
      <c r="S9" s="235" t="s">
        <v>197</v>
      </c>
      <c r="T9" s="235" t="s">
        <v>198</v>
      </c>
      <c r="U9" s="235" t="s">
        <v>199</v>
      </c>
      <c r="V9" s="235" t="s">
        <v>200</v>
      </c>
      <c r="W9" s="235" t="s">
        <v>201</v>
      </c>
      <c r="X9" s="235" t="s">
        <v>202</v>
      </c>
      <c r="Y9" s="235" t="s">
        <v>203</v>
      </c>
      <c r="Z9" s="149" t="s">
        <v>9</v>
      </c>
      <c r="AA9" s="149" t="s">
        <v>9</v>
      </c>
      <c r="AB9" s="27" t="s">
        <v>9</v>
      </c>
      <c r="AC9" s="27" t="s">
        <v>9</v>
      </c>
      <c r="AD9" s="27" t="s">
        <v>9</v>
      </c>
      <c r="AE9" s="27" t="s">
        <v>9</v>
      </c>
      <c r="AF9" s="149" t="s">
        <v>9</v>
      </c>
      <c r="AG9" s="149" t="s">
        <v>9</v>
      </c>
      <c r="AH9" s="149" t="s">
        <v>9</v>
      </c>
      <c r="AI9" s="149" t="s">
        <v>9</v>
      </c>
      <c r="AJ9" s="149" t="s">
        <v>9</v>
      </c>
      <c r="AK9" s="149" t="s">
        <v>9</v>
      </c>
      <c r="AL9" s="149" t="s">
        <v>9</v>
      </c>
      <c r="AM9" s="235"/>
      <c r="AN9" s="149" t="s">
        <v>9</v>
      </c>
    </row>
    <row r="10" spans="1:40" ht="80.25" customHeight="1">
      <c r="A10" s="149"/>
      <c r="B10" s="149"/>
      <c r="C10" s="149"/>
      <c r="D10" s="149"/>
      <c r="E10" s="233" t="s">
        <v>72</v>
      </c>
      <c r="F10" s="234" t="s">
        <v>206</v>
      </c>
      <c r="G10" s="52" t="s">
        <v>191</v>
      </c>
      <c r="H10" s="52" t="s">
        <v>191</v>
      </c>
      <c r="I10" s="52" t="s">
        <v>191</v>
      </c>
      <c r="J10" s="52" t="s">
        <v>191</v>
      </c>
      <c r="K10" s="235" t="s">
        <v>9</v>
      </c>
      <c r="L10" s="235" t="s">
        <v>207</v>
      </c>
      <c r="M10" s="52" t="s">
        <v>193</v>
      </c>
      <c r="N10" s="52" t="s">
        <v>194</v>
      </c>
      <c r="O10" s="52" t="s">
        <v>193</v>
      </c>
      <c r="P10" s="52" t="s">
        <v>194</v>
      </c>
      <c r="Q10" s="235" t="s">
        <v>195</v>
      </c>
      <c r="R10" s="235" t="s">
        <v>196</v>
      </c>
      <c r="S10" s="235" t="s">
        <v>197</v>
      </c>
      <c r="T10" s="235" t="s">
        <v>198</v>
      </c>
      <c r="U10" s="235" t="s">
        <v>199</v>
      </c>
      <c r="V10" s="235" t="s">
        <v>200</v>
      </c>
      <c r="W10" s="235" t="s">
        <v>201</v>
      </c>
      <c r="X10" s="235" t="s">
        <v>202</v>
      </c>
      <c r="Y10" s="235" t="s">
        <v>203</v>
      </c>
      <c r="Z10" t="s">
        <v>9</v>
      </c>
      <c r="AA10" t="s">
        <v>9</v>
      </c>
      <c r="AB10" s="53" t="s">
        <v>9</v>
      </c>
      <c r="AC10" s="53" t="s">
        <v>9</v>
      </c>
      <c r="AD10" s="53" t="s">
        <v>9</v>
      </c>
      <c r="AE10" s="53" t="s">
        <v>9</v>
      </c>
      <c r="AF10" t="s">
        <v>9</v>
      </c>
      <c r="AG10" s="149"/>
      <c r="AH10" s="149"/>
      <c r="AI10" s="149"/>
      <c r="AJ10" s="149"/>
      <c r="AK10" s="149"/>
      <c r="AL10" s="149"/>
      <c r="AM10" s="235"/>
      <c r="AN10" s="53" t="s">
        <v>9</v>
      </c>
    </row>
    <row r="11" spans="1:40" ht="15" customHeight="1">
      <c r="A11" s="149"/>
      <c r="B11" s="149"/>
      <c r="C11" s="149"/>
      <c r="D11" s="149"/>
      <c r="E11" s="151"/>
      <c r="F11" s="151"/>
      <c r="G11" s="152" t="s">
        <v>208</v>
      </c>
      <c r="H11" s="84" t="s">
        <v>208</v>
      </c>
      <c r="I11" s="84" t="s">
        <v>208</v>
      </c>
      <c r="J11" s="84" t="s">
        <v>208</v>
      </c>
      <c r="K11" s="31"/>
      <c r="L11" s="151"/>
      <c r="M11" s="151"/>
      <c r="N11" s="151"/>
      <c r="O11" s="112"/>
      <c r="P11" s="112"/>
      <c r="Q11" s="151"/>
      <c r="R11" s="151"/>
      <c r="S11" s="151"/>
      <c r="T11" s="151"/>
      <c r="U11" s="151"/>
      <c r="V11" s="151"/>
      <c r="W11" s="151"/>
      <c r="X11" s="151"/>
      <c r="Y11" s="151"/>
      <c r="Z11" s="149"/>
      <c r="AA11" s="149"/>
      <c r="AB11" s="8"/>
      <c r="AC11" s="8"/>
      <c r="AD11" s="8"/>
      <c r="AE11" s="8"/>
      <c r="AF11" s="149"/>
      <c r="AG11" s="149"/>
      <c r="AH11" s="149"/>
      <c r="AI11" s="149"/>
      <c r="AJ11" s="149"/>
      <c r="AK11" s="149"/>
      <c r="AL11" s="149"/>
      <c r="AM11" s="151"/>
      <c r="AN11" s="149"/>
    </row>
    <row r="12" spans="1:40" ht="15" customHeight="1">
      <c r="A12" s="149"/>
      <c r="B12" s="149"/>
      <c r="C12" s="149"/>
      <c r="D12" s="149"/>
      <c r="E12" s="151"/>
      <c r="F12" s="113" t="s">
        <v>209</v>
      </c>
      <c r="G12" s="114">
        <f>SUM(G13:G20)</f>
        <v>1776.6390000000001</v>
      </c>
      <c r="H12" s="115">
        <f>SUM(H13:H20)</f>
        <v>978.54200000000003</v>
      </c>
      <c r="I12" s="115">
        <f>SUM(I13:I20)</f>
        <v>-798.09699999999987</v>
      </c>
      <c r="J12" s="115">
        <f>SUM(J13:J20)</f>
        <v>0</v>
      </c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49"/>
      <c r="AA12" s="149"/>
      <c r="AB12" s="8"/>
      <c r="AC12" s="8"/>
      <c r="AD12" s="8"/>
      <c r="AE12" s="8"/>
      <c r="AF12" s="149"/>
      <c r="AG12" s="149"/>
      <c r="AH12" s="149"/>
      <c r="AI12" s="149"/>
      <c r="AJ12" s="149"/>
      <c r="AK12" s="149"/>
      <c r="AL12" s="149"/>
      <c r="AM12" s="151"/>
      <c r="AN12" s="149"/>
    </row>
    <row r="13" spans="1:40" ht="0" hidden="1" customHeight="1">
      <c r="A13" s="57"/>
      <c r="C13" s="57"/>
      <c r="D13" s="55"/>
      <c r="E13" s="64">
        <v>0</v>
      </c>
      <c r="F13" s="65"/>
      <c r="G13" s="44"/>
      <c r="H13" s="44"/>
      <c r="I13" s="44"/>
      <c r="J13" s="44"/>
      <c r="K13" s="24"/>
      <c r="L13" s="24"/>
      <c r="M13" s="116"/>
      <c r="N13" s="116"/>
      <c r="O13" s="116"/>
      <c r="P13" s="116"/>
      <c r="Q13" s="44"/>
      <c r="R13" s="24"/>
      <c r="S13" s="24"/>
      <c r="T13" s="24"/>
      <c r="U13" s="24"/>
      <c r="V13" s="24"/>
      <c r="W13" s="24"/>
      <c r="X13" s="24"/>
      <c r="Y13" s="24"/>
      <c r="Z13" s="57"/>
      <c r="AA13" s="57"/>
      <c r="AB13" s="47"/>
      <c r="AC13" s="47"/>
      <c r="AD13" s="47"/>
      <c r="AE13" s="47"/>
      <c r="AF13" s="57"/>
      <c r="AG13" s="57"/>
      <c r="AH13" s="40"/>
      <c r="AI13" s="57"/>
      <c r="AJ13" s="57"/>
      <c r="AK13" s="57"/>
      <c r="AL13" s="57"/>
      <c r="AM13" s="44"/>
      <c r="AN13" s="47"/>
    </row>
    <row r="14" spans="1:40" ht="54.75" customHeight="1">
      <c r="A14" s="61"/>
      <c r="B14" s="10" t="s">
        <v>211</v>
      </c>
      <c r="C14" s="61"/>
      <c r="D14" s="55" t="s">
        <v>86</v>
      </c>
      <c r="E14" s="64" t="s">
        <v>13</v>
      </c>
      <c r="F14" s="66" t="str">
        <f t="shared" ref="F14:F19" si="0">B14</f>
        <v>Замена сетей водопровода в станице Кутаисская городского округа Горячий Ключ от ул. Шаумяна до ул. Широкой, ДУ110мм, протяженностью 400м (SDR 17)</v>
      </c>
      <c r="G14" s="43">
        <v>240.67400000000001</v>
      </c>
      <c r="H14" s="43">
        <v>219.25</v>
      </c>
      <c r="I14" s="79">
        <f t="shared" ref="I14:I19" si="1">H14-G14</f>
        <v>-21.424000000000007</v>
      </c>
      <c r="J14" s="82"/>
      <c r="K14" s="34"/>
      <c r="L14" s="26" t="s">
        <v>212</v>
      </c>
      <c r="M14" s="117">
        <v>45292</v>
      </c>
      <c r="N14" s="117">
        <v>45657</v>
      </c>
      <c r="O14" s="117">
        <v>45292</v>
      </c>
      <c r="P14" s="117">
        <v>45657</v>
      </c>
      <c r="Q14" s="79">
        <f t="shared" ref="Q14:Q19" si="2">P14-N14</f>
        <v>0</v>
      </c>
      <c r="R14" s="26" t="s">
        <v>213</v>
      </c>
      <c r="S14" s="118"/>
      <c r="T14" s="118"/>
      <c r="U14" s="118"/>
      <c r="V14" s="165" t="s">
        <v>214</v>
      </c>
      <c r="W14" s="166" t="s">
        <v>215</v>
      </c>
      <c r="X14" s="167" t="s">
        <v>216</v>
      </c>
      <c r="Y14" s="168" t="s">
        <v>217</v>
      </c>
      <c r="Z14" s="61"/>
      <c r="AA14" s="61"/>
      <c r="AB14" s="46" t="b">
        <f t="shared" ref="AB14:AD19" si="3">OR(NOT(IFERROR(SEARCH("подрядный",$R14,)&gt;0,1=2)),S14&lt;&gt;"")</f>
        <v>1</v>
      </c>
      <c r="AC14" s="46" t="b">
        <f t="shared" si="3"/>
        <v>1</v>
      </c>
      <c r="AD14" s="46" t="b">
        <f t="shared" si="3"/>
        <v>1</v>
      </c>
      <c r="AE14" s="46" t="b">
        <f t="shared" ref="AE14:AE19" si="4">OR(NOT(IFERROR(SEARCH("хозяйственный",$R14,)&gt;0,1=2)),Y14&lt;&gt;"")</f>
        <v>1</v>
      </c>
      <c r="AF14" s="61"/>
      <c r="AG14" s="61"/>
      <c r="AH14" s="12" t="b">
        <v>1</v>
      </c>
      <c r="AI14" s="61"/>
      <c r="AJ14" s="61"/>
      <c r="AK14" s="61"/>
      <c r="AL14" s="61"/>
      <c r="AM14" s="43"/>
      <c r="AN14" s="46"/>
    </row>
    <row r="15" spans="1:40" ht="54.75" customHeight="1">
      <c r="A15" s="61"/>
      <c r="B15" s="10" t="s">
        <v>218</v>
      </c>
      <c r="C15" s="61"/>
      <c r="D15" s="55" t="s">
        <v>86</v>
      </c>
      <c r="E15" s="64" t="s">
        <v>74</v>
      </c>
      <c r="F15" s="66" t="str">
        <f t="shared" si="0"/>
        <v>Замена сетей водопровода в станице Бакинская по ул. Октябрьская от №2 до №34, ДУ 110 мм, протяженностью 500м (SDR 17)</v>
      </c>
      <c r="G15" s="43">
        <v>253.19</v>
      </c>
      <c r="H15" s="43">
        <v>262.24200000000002</v>
      </c>
      <c r="I15" s="79">
        <f t="shared" si="1"/>
        <v>9.0520000000000209</v>
      </c>
      <c r="J15" s="82"/>
      <c r="K15" s="34"/>
      <c r="L15" s="26" t="s">
        <v>212</v>
      </c>
      <c r="M15" s="117">
        <v>45292</v>
      </c>
      <c r="N15" s="117">
        <v>45657</v>
      </c>
      <c r="O15" s="117">
        <v>45292</v>
      </c>
      <c r="P15" s="117">
        <v>45657</v>
      </c>
      <c r="Q15" s="79">
        <f t="shared" si="2"/>
        <v>0</v>
      </c>
      <c r="R15" s="26" t="s">
        <v>213</v>
      </c>
      <c r="S15" s="118"/>
      <c r="T15" s="118"/>
      <c r="U15" s="118"/>
      <c r="V15" s="169" t="s">
        <v>219</v>
      </c>
      <c r="W15" s="170" t="s">
        <v>220</v>
      </c>
      <c r="X15" s="171" t="s">
        <v>221</v>
      </c>
      <c r="Y15" s="172" t="s">
        <v>222</v>
      </c>
      <c r="Z15" s="61"/>
      <c r="AA15" s="61"/>
      <c r="AB15" s="46" t="b">
        <f t="shared" si="3"/>
        <v>1</v>
      </c>
      <c r="AC15" s="46" t="b">
        <f t="shared" si="3"/>
        <v>1</v>
      </c>
      <c r="AD15" s="46" t="b">
        <f t="shared" si="3"/>
        <v>1</v>
      </c>
      <c r="AE15" s="46" t="b">
        <f t="shared" si="4"/>
        <v>1</v>
      </c>
      <c r="AF15" s="61"/>
      <c r="AG15" s="61"/>
      <c r="AH15" s="12" t="b">
        <v>1</v>
      </c>
      <c r="AI15" s="61"/>
      <c r="AJ15" s="61"/>
      <c r="AK15" s="61"/>
      <c r="AL15" s="61"/>
      <c r="AM15" s="43"/>
      <c r="AN15" s="46"/>
    </row>
    <row r="16" spans="1:40" ht="54.75" customHeight="1">
      <c r="A16" s="61"/>
      <c r="B16" s="10" t="s">
        <v>223</v>
      </c>
      <c r="C16" s="61"/>
      <c r="D16" s="55" t="s">
        <v>86</v>
      </c>
      <c r="E16" s="64" t="s">
        <v>76</v>
      </c>
      <c r="F16" s="66" t="str">
        <f t="shared" si="0"/>
        <v>Замена сетей водопровода в станице Бакинская, по ул. Окрайняя от пер.Северный до ул. Набережной, д.17, ДУ 110мм, протяженностью 150 м (SDR 17)</v>
      </c>
      <c r="G16" s="43">
        <v>83.456999999999994</v>
      </c>
      <c r="H16" s="43">
        <v>0</v>
      </c>
      <c r="I16" s="79">
        <f t="shared" si="1"/>
        <v>-83.456999999999994</v>
      </c>
      <c r="J16" s="82"/>
      <c r="K16" s="34"/>
      <c r="L16" s="26"/>
      <c r="M16" s="117">
        <v>45292</v>
      </c>
      <c r="N16" s="117">
        <v>45657</v>
      </c>
      <c r="O16" s="117"/>
      <c r="P16" s="117"/>
      <c r="Q16" s="79">
        <f t="shared" si="2"/>
        <v>-45657</v>
      </c>
      <c r="R16" s="26" t="s">
        <v>9</v>
      </c>
      <c r="S16" s="118"/>
      <c r="T16" s="118"/>
      <c r="U16" s="118"/>
      <c r="V16" s="173" t="s">
        <v>224</v>
      </c>
      <c r="W16" s="174" t="s">
        <v>225</v>
      </c>
      <c r="X16" s="175" t="s">
        <v>226</v>
      </c>
      <c r="Y16" s="118"/>
      <c r="Z16" s="61"/>
      <c r="AA16" s="61"/>
      <c r="AB16" s="46" t="b">
        <f t="shared" si="3"/>
        <v>1</v>
      </c>
      <c r="AC16" s="46" t="b">
        <f t="shared" si="3"/>
        <v>1</v>
      </c>
      <c r="AD16" s="46" t="b">
        <f t="shared" si="3"/>
        <v>1</v>
      </c>
      <c r="AE16" s="46" t="b">
        <f t="shared" si="4"/>
        <v>1</v>
      </c>
      <c r="AF16" s="61"/>
      <c r="AG16" s="61"/>
      <c r="AH16" s="12" t="b">
        <v>1</v>
      </c>
      <c r="AI16" s="61"/>
      <c r="AJ16" s="61"/>
      <c r="AK16" s="61"/>
      <c r="AL16" s="61"/>
      <c r="AM16" s="43"/>
      <c r="AN16" s="46"/>
    </row>
    <row r="17" spans="1:40" ht="44.25" customHeight="1">
      <c r="A17" s="61"/>
      <c r="B17" s="10" t="s">
        <v>227</v>
      </c>
      <c r="C17" s="61"/>
      <c r="D17" s="55" t="s">
        <v>86</v>
      </c>
      <c r="E17" s="64" t="s">
        <v>78</v>
      </c>
      <c r="F17" s="66" t="str">
        <f t="shared" si="0"/>
        <v>Замена сетей водопровода в поселке Кутаис, по ул. Ленина от №92 до №162, ДУ 110, протяженностью 1400 м (SDR 17)</v>
      </c>
      <c r="G17" s="43">
        <v>426.12400000000002</v>
      </c>
      <c r="H17" s="43">
        <v>0</v>
      </c>
      <c r="I17" s="79">
        <f t="shared" si="1"/>
        <v>-426.12400000000002</v>
      </c>
      <c r="J17" s="82"/>
      <c r="K17" s="34"/>
      <c r="L17" s="26"/>
      <c r="M17" s="117">
        <v>45292</v>
      </c>
      <c r="N17" s="117">
        <v>45657</v>
      </c>
      <c r="O17" s="117"/>
      <c r="P17" s="117"/>
      <c r="Q17" s="79">
        <f t="shared" si="2"/>
        <v>-45657</v>
      </c>
      <c r="R17" s="26" t="s">
        <v>9</v>
      </c>
      <c r="S17" s="118"/>
      <c r="T17" s="118"/>
      <c r="U17" s="118"/>
      <c r="V17" s="176" t="s">
        <v>228</v>
      </c>
      <c r="W17" s="177" t="s">
        <v>229</v>
      </c>
      <c r="X17" s="178" t="s">
        <v>230</v>
      </c>
      <c r="Y17" s="118"/>
      <c r="Z17" s="61"/>
      <c r="AA17" s="61"/>
      <c r="AB17" s="46" t="b">
        <f t="shared" si="3"/>
        <v>1</v>
      </c>
      <c r="AC17" s="46" t="b">
        <f t="shared" si="3"/>
        <v>1</v>
      </c>
      <c r="AD17" s="46" t="b">
        <f t="shared" si="3"/>
        <v>1</v>
      </c>
      <c r="AE17" s="46" t="b">
        <f t="shared" si="4"/>
        <v>1</v>
      </c>
      <c r="AF17" s="61"/>
      <c r="AG17" s="61"/>
      <c r="AH17" s="12" t="b">
        <v>1</v>
      </c>
      <c r="AI17" s="61"/>
      <c r="AJ17" s="61"/>
      <c r="AK17" s="61"/>
      <c r="AL17" s="61"/>
      <c r="AM17" s="43"/>
      <c r="AN17" s="46"/>
    </row>
    <row r="18" spans="1:40" ht="54.75" customHeight="1">
      <c r="A18" s="61"/>
      <c r="B18" s="10" t="s">
        <v>231</v>
      </c>
      <c r="C18" s="61"/>
      <c r="D18" s="55" t="s">
        <v>86</v>
      </c>
      <c r="E18" s="64" t="s">
        <v>80</v>
      </c>
      <c r="F18" s="66" t="str">
        <f t="shared" si="0"/>
        <v>Замена сетей водопровода в г. Горячий Ключ, по ул. Коммунистическая от №2 до №51, ДУ 63мм, протяженностью 800 м (SDR 17)</v>
      </c>
      <c r="G18" s="43">
        <v>280.98399999999998</v>
      </c>
      <c r="H18" s="43">
        <v>0</v>
      </c>
      <c r="I18" s="79">
        <f t="shared" si="1"/>
        <v>-280.98399999999998</v>
      </c>
      <c r="J18" s="82"/>
      <c r="K18" s="34"/>
      <c r="L18" s="26"/>
      <c r="M18" s="117">
        <v>45292</v>
      </c>
      <c r="N18" s="117">
        <v>45657</v>
      </c>
      <c r="O18" s="117"/>
      <c r="P18" s="117"/>
      <c r="Q18" s="79">
        <f t="shared" si="2"/>
        <v>-45657</v>
      </c>
      <c r="R18" s="26" t="s">
        <v>9</v>
      </c>
      <c r="S18" s="118"/>
      <c r="T18" s="118"/>
      <c r="U18" s="118"/>
      <c r="V18" s="179" t="s">
        <v>232</v>
      </c>
      <c r="W18" s="180" t="s">
        <v>233</v>
      </c>
      <c r="X18" s="181" t="s">
        <v>234</v>
      </c>
      <c r="Y18" s="118"/>
      <c r="Z18" s="61"/>
      <c r="AA18" s="61"/>
      <c r="AB18" s="46" t="b">
        <f t="shared" si="3"/>
        <v>1</v>
      </c>
      <c r="AC18" s="46" t="b">
        <f t="shared" si="3"/>
        <v>1</v>
      </c>
      <c r="AD18" s="46" t="b">
        <f t="shared" si="3"/>
        <v>1</v>
      </c>
      <c r="AE18" s="46" t="b">
        <f t="shared" si="4"/>
        <v>1</v>
      </c>
      <c r="AF18" s="61"/>
      <c r="AG18" s="61"/>
      <c r="AH18" s="12" t="b">
        <v>1</v>
      </c>
      <c r="AI18" s="61"/>
      <c r="AJ18" s="61"/>
      <c r="AK18" s="61"/>
      <c r="AL18" s="61"/>
      <c r="AM18" s="43"/>
      <c r="AN18" s="46"/>
    </row>
    <row r="19" spans="1:40" ht="44.25" customHeight="1">
      <c r="A19" s="61"/>
      <c r="B19" s="10" t="s">
        <v>235</v>
      </c>
      <c r="C19" s="61"/>
      <c r="D19" s="55" t="s">
        <v>86</v>
      </c>
      <c r="E19" s="64" t="s">
        <v>82</v>
      </c>
      <c r="F19" s="66" t="str">
        <f t="shared" si="0"/>
        <v>Аварийно-восстановительный ремонт</v>
      </c>
      <c r="G19" s="43">
        <v>492.21</v>
      </c>
      <c r="H19" s="43">
        <v>497.05</v>
      </c>
      <c r="I19" s="79">
        <f t="shared" si="1"/>
        <v>4.8400000000000318</v>
      </c>
      <c r="J19" s="82"/>
      <c r="K19" s="34"/>
      <c r="L19" s="26"/>
      <c r="M19" s="117">
        <v>45292</v>
      </c>
      <c r="N19" s="117">
        <v>45657</v>
      </c>
      <c r="O19" s="117"/>
      <c r="P19" s="117"/>
      <c r="Q19" s="79">
        <f t="shared" si="2"/>
        <v>-45657</v>
      </c>
      <c r="R19" s="120"/>
      <c r="S19" s="118"/>
      <c r="T19" s="118"/>
      <c r="U19" s="118"/>
      <c r="V19" s="182" t="s">
        <v>236</v>
      </c>
      <c r="W19" s="182" t="s">
        <v>236</v>
      </c>
      <c r="X19" s="182" t="s">
        <v>236</v>
      </c>
      <c r="Y19" s="118"/>
      <c r="Z19" s="61"/>
      <c r="AA19" s="61"/>
      <c r="AB19" s="46" t="b">
        <f t="shared" si="3"/>
        <v>1</v>
      </c>
      <c r="AC19" s="46" t="b">
        <f t="shared" si="3"/>
        <v>1</v>
      </c>
      <c r="AD19" s="46" t="b">
        <f t="shared" si="3"/>
        <v>1</v>
      </c>
      <c r="AE19" s="46" t="b">
        <f t="shared" si="4"/>
        <v>1</v>
      </c>
      <c r="AF19" s="61"/>
      <c r="AG19" s="61"/>
      <c r="AH19" s="12" t="b">
        <v>1</v>
      </c>
      <c r="AI19" s="61"/>
      <c r="AJ19" s="61"/>
      <c r="AK19" s="61"/>
      <c r="AL19" s="61"/>
      <c r="AM19" s="43"/>
      <c r="AN19" s="46"/>
    </row>
    <row r="20" spans="1:40" ht="15" customHeight="1">
      <c r="A20" s="149"/>
      <c r="B20" s="149"/>
      <c r="C20" s="149"/>
      <c r="D20" s="149"/>
      <c r="E20" s="228" t="s">
        <v>14</v>
      </c>
      <c r="F20" s="229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149"/>
      <c r="AA20" s="149"/>
      <c r="AB20" s="8"/>
      <c r="AC20" s="8"/>
      <c r="AD20" s="8"/>
      <c r="AE20" s="8"/>
      <c r="AF20" s="149"/>
      <c r="AG20" s="149"/>
      <c r="AH20" s="149"/>
      <c r="AI20" s="149"/>
      <c r="AJ20" s="149"/>
      <c r="AK20" s="149"/>
      <c r="AL20" s="149"/>
      <c r="AM20" s="25"/>
      <c r="AN20" s="149"/>
    </row>
    <row r="21" spans="1:40" ht="18" customHeight="1">
      <c r="A21" s="149"/>
      <c r="B21" s="149"/>
      <c r="C21" s="149"/>
      <c r="D21" s="149"/>
      <c r="E21" s="59" t="s">
        <v>9</v>
      </c>
      <c r="F21" s="149"/>
      <c r="G21" s="8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60"/>
      <c r="AA21" s="149"/>
      <c r="AB21" s="8"/>
      <c r="AC21" s="8"/>
      <c r="AD21" s="8"/>
      <c r="AE21" s="8"/>
      <c r="AF21" s="149"/>
      <c r="AG21" s="149"/>
      <c r="AH21" s="149"/>
      <c r="AI21" s="149"/>
      <c r="AJ21" s="149"/>
      <c r="AK21" s="149"/>
      <c r="AL21" s="149"/>
      <c r="AM21" s="149"/>
      <c r="AN21" s="149"/>
    </row>
    <row r="22" spans="1:40" ht="15" customHeight="1">
      <c r="A22" s="149"/>
      <c r="B22" s="149"/>
      <c r="C22" s="149"/>
      <c r="D22" s="149"/>
      <c r="E22" s="149"/>
      <c r="F22" s="149"/>
      <c r="G22" s="8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149"/>
      <c r="AA22" s="149"/>
      <c r="AB22" s="8"/>
      <c r="AC22" s="8"/>
      <c r="AD22" s="8"/>
      <c r="AE22" s="8"/>
      <c r="AF22" s="149"/>
      <c r="AG22" s="149"/>
      <c r="AH22" s="149"/>
      <c r="AI22" s="149"/>
      <c r="AJ22" s="149"/>
      <c r="AK22" s="149"/>
      <c r="AL22" s="149"/>
      <c r="AM22" s="149"/>
      <c r="AN22" s="149"/>
    </row>
    <row r="23" spans="1:40" ht="15" hidden="1" customHeight="1">
      <c r="A23" s="149"/>
      <c r="B23" s="149"/>
      <c r="C23" s="149"/>
      <c r="D23" s="149"/>
      <c r="E23" s="149"/>
      <c r="F23" s="149"/>
      <c r="G23" s="12" t="b">
        <v>1</v>
      </c>
      <c r="H23" s="12" t="b">
        <v>1</v>
      </c>
      <c r="I23" s="12" t="b">
        <v>1</v>
      </c>
      <c r="J23" s="12" t="b">
        <f>'ВС - Баланс'!L50</f>
        <v>0</v>
      </c>
      <c r="K23" s="12" t="b">
        <f>J23</f>
        <v>0</v>
      </c>
      <c r="L23" s="12" t="b">
        <v>1</v>
      </c>
      <c r="M23" s="12" t="b">
        <v>1</v>
      </c>
      <c r="N23" s="12" t="b">
        <v>1</v>
      </c>
      <c r="O23" s="12" t="b">
        <v>1</v>
      </c>
      <c r="P23" s="12" t="b">
        <v>1</v>
      </c>
      <c r="Q23" s="12" t="b">
        <v>1</v>
      </c>
      <c r="R23" s="12" t="b">
        <v>1</v>
      </c>
      <c r="S23" s="12" t="b">
        <v>1</v>
      </c>
      <c r="T23" s="12" t="b">
        <v>1</v>
      </c>
      <c r="U23" s="12" t="b">
        <v>1</v>
      </c>
      <c r="V23" s="12" t="b">
        <v>1</v>
      </c>
      <c r="W23" s="12" t="b">
        <v>1</v>
      </c>
      <c r="X23" s="12" t="b">
        <v>1</v>
      </c>
      <c r="Y23" s="12" t="b">
        <v>1</v>
      </c>
      <c r="Z23" s="149"/>
      <c r="AA23" s="149"/>
      <c r="AB23" s="8"/>
      <c r="AC23" s="8"/>
      <c r="AD23" s="8"/>
      <c r="AE23" s="8"/>
      <c r="AF23" s="149"/>
      <c r="AG23" s="149"/>
      <c r="AH23" s="149"/>
      <c r="AI23" s="149"/>
      <c r="AJ23" s="149"/>
      <c r="AK23" s="149"/>
      <c r="AL23" s="149"/>
      <c r="AM23" s="12" t="b">
        <v>1</v>
      </c>
      <c r="AN23" s="149"/>
    </row>
    <row r="24" spans="1:40" ht="15" customHeight="1">
      <c r="A24" s="149"/>
      <c r="B24" s="149"/>
      <c r="C24" s="149"/>
      <c r="D24" s="149"/>
      <c r="E24" s="149"/>
      <c r="F24" s="149"/>
      <c r="G24" s="8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149"/>
      <c r="AA24" s="149"/>
      <c r="AB24" s="8"/>
      <c r="AC24" s="8"/>
      <c r="AD24" s="8"/>
      <c r="AE24" s="8"/>
      <c r="AF24" s="149"/>
      <c r="AG24" s="149"/>
      <c r="AH24" s="149"/>
      <c r="AI24" s="149"/>
      <c r="AJ24" s="149"/>
      <c r="AK24" s="149"/>
      <c r="AL24" s="149"/>
      <c r="AM24" s="149"/>
      <c r="AN24" s="149"/>
    </row>
    <row r="25" spans="1:40" ht="15" customHeight="1">
      <c r="A25" s="149"/>
      <c r="B25" s="149"/>
      <c r="C25" s="149"/>
      <c r="D25" s="149"/>
      <c r="E25" s="149"/>
      <c r="F25" s="149"/>
      <c r="G25" s="8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149"/>
      <c r="AA25" s="149"/>
      <c r="AB25" s="8"/>
      <c r="AC25" s="8"/>
      <c r="AD25" s="8"/>
      <c r="AE25" s="8"/>
      <c r="AF25" s="149"/>
      <c r="AG25" s="149"/>
      <c r="AH25" s="149"/>
      <c r="AI25" s="149"/>
      <c r="AJ25" s="149"/>
      <c r="AK25" s="149"/>
      <c r="AL25" s="149"/>
      <c r="AM25" s="149"/>
      <c r="AN25" s="149"/>
    </row>
    <row r="26" spans="1:40" ht="15" customHeight="1">
      <c r="A26" s="149"/>
      <c r="B26" s="149"/>
      <c r="C26" s="149"/>
      <c r="D26" s="149"/>
      <c r="E26" s="149"/>
      <c r="F26" s="149"/>
      <c r="G26" s="8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149"/>
      <c r="AA26" s="149"/>
      <c r="AB26" s="8"/>
      <c r="AC26" s="8"/>
      <c r="AD26" s="8"/>
      <c r="AE26" s="8"/>
      <c r="AF26" s="149"/>
      <c r="AG26" s="149"/>
      <c r="AH26" s="149"/>
      <c r="AI26" s="149"/>
      <c r="AJ26" s="149"/>
      <c r="AK26" s="149"/>
      <c r="AL26" s="149"/>
      <c r="AM26" s="149"/>
      <c r="AN26" s="149"/>
    </row>
    <row r="27" spans="1:40" ht="15" customHeight="1">
      <c r="A27" s="149"/>
      <c r="B27" s="149"/>
      <c r="C27" s="149"/>
      <c r="D27" s="149"/>
      <c r="E27" s="149"/>
      <c r="F27" s="149"/>
      <c r="G27" s="8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149"/>
      <c r="AA27" s="149"/>
      <c r="AB27" s="8"/>
      <c r="AC27" s="8"/>
      <c r="AD27" s="8"/>
      <c r="AE27" s="8"/>
      <c r="AF27" s="149"/>
      <c r="AG27" s="149"/>
      <c r="AH27" s="149"/>
      <c r="AI27" s="149"/>
      <c r="AJ27" s="149"/>
      <c r="AK27" s="149"/>
      <c r="AL27" s="149"/>
      <c r="AM27" s="149"/>
      <c r="AN27" s="149"/>
    </row>
    <row r="28" spans="1:40" ht="15" customHeight="1">
      <c r="A28" s="149"/>
      <c r="B28" s="149"/>
      <c r="C28" s="149"/>
      <c r="D28" s="149"/>
      <c r="E28" s="149"/>
      <c r="F28" s="149"/>
      <c r="G28" s="8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149"/>
      <c r="AA28" s="149"/>
      <c r="AB28" s="8"/>
      <c r="AC28" s="8"/>
      <c r="AD28" s="8"/>
      <c r="AE28" s="8"/>
      <c r="AF28" s="149"/>
      <c r="AG28" s="149"/>
      <c r="AH28" s="149"/>
      <c r="AI28" s="149"/>
      <c r="AJ28" s="149"/>
      <c r="AK28" s="149"/>
      <c r="AL28" s="149"/>
      <c r="AM28" s="149"/>
      <c r="AN28" s="149"/>
    </row>
    <row r="29" spans="1:40" ht="15" customHeight="1">
      <c r="A29" s="149"/>
      <c r="B29" s="149"/>
      <c r="C29" s="149"/>
      <c r="D29" s="149"/>
      <c r="E29" s="149"/>
      <c r="F29" s="149"/>
      <c r="G29" s="8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149"/>
      <c r="AA29" s="149"/>
      <c r="AB29" s="8"/>
      <c r="AC29" s="8"/>
      <c r="AD29" s="8"/>
      <c r="AE29" s="8"/>
      <c r="AF29" s="149"/>
      <c r="AG29" s="149"/>
      <c r="AH29" s="149"/>
      <c r="AI29" s="149"/>
      <c r="AJ29" s="149"/>
      <c r="AK29" s="149"/>
      <c r="AL29" s="149"/>
      <c r="AM29" s="149"/>
      <c r="AN29" s="149"/>
    </row>
    <row r="30" spans="1:40" ht="15" customHeight="1">
      <c r="A30" s="149"/>
      <c r="B30" s="149"/>
      <c r="C30" s="149"/>
      <c r="D30" s="149"/>
      <c r="E30" s="149"/>
      <c r="F30" s="149"/>
      <c r="G30" s="8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149"/>
      <c r="AA30" s="149"/>
      <c r="AB30" s="8"/>
      <c r="AC30" s="8"/>
      <c r="AD30" s="8"/>
      <c r="AE30" s="8"/>
      <c r="AF30" s="149"/>
      <c r="AG30" s="149"/>
      <c r="AH30" s="149"/>
      <c r="AI30" s="149"/>
      <c r="AJ30" s="149"/>
      <c r="AK30" s="149"/>
      <c r="AL30" s="149"/>
      <c r="AM30" s="149"/>
      <c r="AN30" s="149"/>
    </row>
    <row r="31" spans="1:40" ht="15" customHeight="1">
      <c r="A31" s="149"/>
      <c r="B31" s="149"/>
      <c r="C31" s="149"/>
      <c r="D31" s="149"/>
      <c r="E31" s="149"/>
      <c r="F31" s="149"/>
      <c r="G31" s="8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149"/>
      <c r="AA31" s="149"/>
      <c r="AB31" s="8"/>
      <c r="AC31" s="8"/>
      <c r="AD31" s="8"/>
      <c r="AE31" s="8"/>
      <c r="AF31" s="149"/>
      <c r="AG31" s="149"/>
      <c r="AH31" s="149"/>
      <c r="AI31" s="149"/>
      <c r="AJ31" s="149"/>
      <c r="AK31" s="149"/>
      <c r="AL31" s="149"/>
      <c r="AM31" s="149"/>
      <c r="AN31" s="149"/>
    </row>
    <row r="32" spans="1:40" ht="15.75" hidden="1" customHeight="1">
      <c r="A32" s="61"/>
      <c r="B32" s="10" t="s">
        <v>85</v>
      </c>
      <c r="C32" s="61"/>
      <c r="D32" s="55" t="s">
        <v>86</v>
      </c>
      <c r="E32" s="64" t="s">
        <v>9</v>
      </c>
      <c r="F32" s="66" t="str">
        <f>B32</f>
        <v>%DYNAMICS%</v>
      </c>
      <c r="G32" s="43"/>
      <c r="H32" s="43"/>
      <c r="I32" s="79">
        <f>H32-G32</f>
        <v>0</v>
      </c>
      <c r="J32" s="82"/>
      <c r="K32" s="34"/>
      <c r="L32" s="26"/>
      <c r="M32" s="117"/>
      <c r="N32" s="117"/>
      <c r="O32" s="117"/>
      <c r="P32" s="117"/>
      <c r="Q32" s="79">
        <f>P32-N32</f>
        <v>0</v>
      </c>
      <c r="R32" s="26"/>
      <c r="S32" s="118"/>
      <c r="T32" s="118"/>
      <c r="U32" s="118"/>
      <c r="V32" s="119"/>
      <c r="W32" s="119"/>
      <c r="X32" s="119"/>
      <c r="Y32" s="118"/>
      <c r="Z32" s="61"/>
      <c r="AA32" s="61"/>
      <c r="AB32" s="46" t="b">
        <f>OR(NOT(IFERROR(SEARCH("подрядный",$R32,)&gt;0,1=2)),S32&lt;&gt;"")</f>
        <v>1</v>
      </c>
      <c r="AC32" s="46" t="b">
        <f>OR(NOT(IFERROR(SEARCH("подрядный",$R32,)&gt;0,1=2)),T32&lt;&gt;"")</f>
        <v>1</v>
      </c>
      <c r="AD32" s="46" t="b">
        <f>OR(NOT(IFERROR(SEARCH("подрядный",$R32,)&gt;0,1=2)),U32&lt;&gt;"")</f>
        <v>1</v>
      </c>
      <c r="AE32" s="46" t="b">
        <f>OR(NOT(IFERROR(SEARCH("хозяйственный",$R32,)&gt;0,1=2)),Y32&lt;&gt;"")</f>
        <v>1</v>
      </c>
      <c r="AF32" s="61"/>
      <c r="AG32" s="61"/>
      <c r="AH32" s="12" t="b">
        <v>1</v>
      </c>
      <c r="AI32" s="61"/>
      <c r="AJ32" s="61"/>
      <c r="AK32" s="61"/>
      <c r="AL32" s="61"/>
      <c r="AM32" s="43"/>
      <c r="AN32" s="46"/>
    </row>
  </sheetData>
  <sheetProtection insertRows="0" deleteColumns="0" deleteRows="0" sort="0" autoFilter="0"/>
  <mergeCells count="19">
    <mergeCell ref="W9:W10"/>
    <mergeCell ref="X9:X10"/>
    <mergeCell ref="Y9:Y10"/>
    <mergeCell ref="AM9:AM10"/>
    <mergeCell ref="M3:N3"/>
    <mergeCell ref="M9:N9"/>
    <mergeCell ref="O3:P3"/>
    <mergeCell ref="O9:P9"/>
    <mergeCell ref="R9:R10"/>
    <mergeCell ref="S9:S10"/>
    <mergeCell ref="T9:T10"/>
    <mergeCell ref="U9:U10"/>
    <mergeCell ref="V9:V10"/>
    <mergeCell ref="E20:F20"/>
    <mergeCell ref="E9:E10"/>
    <mergeCell ref="F9:F10"/>
    <mergeCell ref="L9:L10"/>
    <mergeCell ref="Q9:Q10"/>
    <mergeCell ref="K9:K10"/>
  </mergeCells>
  <dataValidations count="1">
    <dataValidation type="list" allowBlank="1" showInputMessage="1" showErrorMessage="1" errorTitle="Ошибка" error="Выберите значение из списка" sqref="R32 R14 R15 R16 R17 R18 R19">
      <formula1>spisok_9</formula1>
    </dataValidation>
  </dataValidations>
  <hyperlinks>
    <hyperlink ref="V14" r:id="rId1" tooltip="Скачать документ"/>
    <hyperlink ref="W14" r:id="rId2" tooltip="Скачать документ"/>
    <hyperlink ref="X14" r:id="rId3" tooltip="Скачать документ"/>
    <hyperlink ref="Y14" r:id="rId4" tooltip="Скачать документ"/>
    <hyperlink ref="V15" r:id="rId5" tooltip="Скачать документ"/>
    <hyperlink ref="W15" r:id="rId6" tooltip="Скачать документ"/>
    <hyperlink ref="X15" r:id="rId7" tooltip="Скачать документ"/>
    <hyperlink ref="Y15" r:id="rId8" tooltip="Скачать документ"/>
    <hyperlink ref="V16" r:id="rId9" tooltip="Скачать документ"/>
    <hyperlink ref="W16" r:id="rId10" tooltip="Скачать документ"/>
    <hyperlink ref="X16" r:id="rId11" tooltip="Скачать документ"/>
    <hyperlink ref="V17" r:id="rId12" tooltip="Скачать документ"/>
    <hyperlink ref="W17" r:id="rId13" tooltip="Скачать документ"/>
    <hyperlink ref="X17" r:id="rId14" tooltip="Скачать документ"/>
    <hyperlink ref="V18" r:id="rId15" tooltip="Скачать документ"/>
    <hyperlink ref="W18" r:id="rId16" tooltip="Скачать документ"/>
    <hyperlink ref="X18" r:id="rId17" tooltip="Скачать документ"/>
    <hyperlink ref="V19" r:id="rId18" tooltip="Скачать документ"/>
    <hyperlink ref="W19" r:id="rId19" tooltip="Скачать документ"/>
    <hyperlink ref="X19" r:id="rId20" tooltip="Скачать документ"/>
  </hyperlinks>
  <pageMargins left="0.7" right="0.7" top="0.75" bottom="0.75" header="0.3" footer="0.3"/>
  <pageSetup pageOrder="overThenDown" orientation="portrait"/>
  <headerFooter>
    <oddHeader>&amp;L&amp;C&amp;R</oddHeader>
    <oddFooter>&amp;L&amp;C&amp;R</oddFooter>
    <evenHeader>&amp;L&amp;C&amp;R</evenHeader>
    <evenFooter>&amp;L&amp;C&amp;R</evenFooter>
  </headerFooter>
  <legacy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410</vt:i4>
      </vt:variant>
    </vt:vector>
  </HeadingPairs>
  <TitlesOfParts>
    <vt:vector size="442" baseType="lpstr">
      <vt:lpstr>Титульный</vt:lpstr>
      <vt:lpstr>Общая информация</vt:lpstr>
      <vt:lpstr>Пользователи ВР</vt:lpstr>
      <vt:lpstr>Список МО</vt:lpstr>
      <vt:lpstr>ВС - Баланс</vt:lpstr>
      <vt:lpstr>ВС - Показатели</vt:lpstr>
      <vt:lpstr>ВС - Документы</vt:lpstr>
      <vt:lpstr>ВС - Текремонт</vt:lpstr>
      <vt:lpstr>ВС - Капремонт</vt:lpstr>
      <vt:lpstr>ВС - Энергосбережение</vt:lpstr>
      <vt:lpstr>ВС - Абонент</vt:lpstr>
      <vt:lpstr>ВС - АВР</vt:lpstr>
      <vt:lpstr>light-col</vt:lpstr>
      <vt:lpstr>light-row</vt:lpstr>
      <vt:lpstr>col-analytics</vt:lpstr>
      <vt:lpstr>row-analytics</vt:lpstr>
      <vt:lpstr>TEHSHEET</vt:lpstr>
      <vt:lpstr>SPR</vt:lpstr>
      <vt:lpstr>ВС - Свод</vt:lpstr>
      <vt:lpstr>ВО - Баланс</vt:lpstr>
      <vt:lpstr>ВО - Показатели</vt:lpstr>
      <vt:lpstr>ВО - Документы</vt:lpstr>
      <vt:lpstr>ВО - Текремонт</vt:lpstr>
      <vt:lpstr>ВО - Капремонт</vt:lpstr>
      <vt:lpstr>ВО - Энергосбережение</vt:lpstr>
      <vt:lpstr>ВО - Абонент</vt:lpstr>
      <vt:lpstr>ВО - АВР</vt:lpstr>
      <vt:lpstr>ВО - Свод</vt:lpstr>
      <vt:lpstr>ГВС - Баланс</vt:lpstr>
      <vt:lpstr>ГВС - Показатели</vt:lpstr>
      <vt:lpstr>ГВС - Документы</vt:lpstr>
      <vt:lpstr>ГВС - Свод</vt:lpstr>
      <vt:lpstr>AR_checkTitle</vt:lpstr>
      <vt:lpstr>AR_et_check</vt:lpstr>
      <vt:lpstr>AR_et_indicator</vt:lpstr>
      <vt:lpstr>AR_firstCell</vt:lpstr>
      <vt:lpstr>AR_lastCell</vt:lpstr>
      <vt:lpstr>AR_title</vt:lpstr>
      <vt:lpstr>AR_vision_col</vt:lpstr>
      <vt:lpstr>AR_vision_row</vt:lpstr>
      <vt:lpstr>AR_wsVisibleTitle</vt:lpstr>
      <vt:lpstr>CA_checkTitle</vt:lpstr>
      <vt:lpstr>CA_et_check</vt:lpstr>
      <vt:lpstr>CA_et_check_row</vt:lpstr>
      <vt:lpstr>CA_et_indicator</vt:lpstr>
      <vt:lpstr>CA_firstCell</vt:lpstr>
      <vt:lpstr>CA_indicatorTitle</vt:lpstr>
      <vt:lpstr>CA_lastCell</vt:lpstr>
      <vt:lpstr>CA_numTitle</vt:lpstr>
      <vt:lpstr>CA_title</vt:lpstr>
      <vt:lpstr>CA_vision_col</vt:lpstr>
      <vt:lpstr>CA_vision_row</vt:lpstr>
      <vt:lpstr>CA_wsVisibleTitle</vt:lpstr>
      <vt:lpstr>et_temp1</vt:lpstr>
      <vt:lpstr>et_temp2</vt:lpstr>
      <vt:lpstr>import_R1_checkTitle</vt:lpstr>
      <vt:lpstr>import_R1_et_1</vt:lpstr>
      <vt:lpstr>import_R1_et_check</vt:lpstr>
      <vt:lpstr>import_R1_et_check_row</vt:lpstr>
      <vt:lpstr>import_R1_et_indicator</vt:lpstr>
      <vt:lpstr>import_R1_etTitle</vt:lpstr>
      <vt:lpstr>import_R1_firstCell</vt:lpstr>
      <vt:lpstr>import_R1_indicatorTitle</vt:lpstr>
      <vt:lpstr>import_R1_itog</vt:lpstr>
      <vt:lpstr>import_R1_lastCell</vt:lpstr>
      <vt:lpstr>import_R1_summaryTitle</vt:lpstr>
      <vt:lpstr>import_R1_title</vt:lpstr>
      <vt:lpstr>import_R1_vision_col</vt:lpstr>
      <vt:lpstr>import_R1_vision_row</vt:lpstr>
      <vt:lpstr>import_R1_wsVisibleTitle</vt:lpstr>
      <vt:lpstr>import_R10_autoMerge</vt:lpstr>
      <vt:lpstr>import_R10_checkTitle</vt:lpstr>
      <vt:lpstr>import_R10_et_1</vt:lpstr>
      <vt:lpstr>import_R10_et_check</vt:lpstr>
      <vt:lpstr>import_R10_et_check_col</vt:lpstr>
      <vt:lpstr>import_R10_et_indicator</vt:lpstr>
      <vt:lpstr>import_R10_firstCell</vt:lpstr>
      <vt:lpstr>import_R10_lastCell</vt:lpstr>
      <vt:lpstr>import_R10_title</vt:lpstr>
      <vt:lpstr>import_R10_vision_col</vt:lpstr>
      <vt:lpstr>import_R10_vision_row</vt:lpstr>
      <vt:lpstr>import_R10_wsVisibleTitle</vt:lpstr>
      <vt:lpstr>import_R11_autoMerge</vt:lpstr>
      <vt:lpstr>import_R11_checkTitle</vt:lpstr>
      <vt:lpstr>import_R11_et_1</vt:lpstr>
      <vt:lpstr>import_R11_et_2</vt:lpstr>
      <vt:lpstr>import_R11_et_3</vt:lpstr>
      <vt:lpstr>import_R11_et_check</vt:lpstr>
      <vt:lpstr>import_R11_et_check_row</vt:lpstr>
      <vt:lpstr>import_R11_et_indicator</vt:lpstr>
      <vt:lpstr>import_R11_firstCell</vt:lpstr>
      <vt:lpstr>import_R11_indicatorTitle</vt:lpstr>
      <vt:lpstr>import_R11_lastCell</vt:lpstr>
      <vt:lpstr>import_R11_numTitle</vt:lpstr>
      <vt:lpstr>import_R11_title</vt:lpstr>
      <vt:lpstr>import_R11_vision_col</vt:lpstr>
      <vt:lpstr>import_R11_vision_row</vt:lpstr>
      <vt:lpstr>import_R11_wsVisibleTitle</vt:lpstr>
      <vt:lpstr>import_R12_autoMerge</vt:lpstr>
      <vt:lpstr>import_R12_checkTitle</vt:lpstr>
      <vt:lpstr>import_R12_et_1</vt:lpstr>
      <vt:lpstr>import_R12_et_2</vt:lpstr>
      <vt:lpstr>import_R12_et_3</vt:lpstr>
      <vt:lpstr>import_R12_et_check</vt:lpstr>
      <vt:lpstr>import_R12_et_check_row</vt:lpstr>
      <vt:lpstr>import_R12_et_indicator</vt:lpstr>
      <vt:lpstr>import_R12_firstCell</vt:lpstr>
      <vt:lpstr>import_R12_indicatorTitle</vt:lpstr>
      <vt:lpstr>import_R12_lastCell</vt:lpstr>
      <vt:lpstr>import_R12_numTitle</vt:lpstr>
      <vt:lpstr>import_R12_title</vt:lpstr>
      <vt:lpstr>import_R12_vision_col</vt:lpstr>
      <vt:lpstr>import_R12_vision_row</vt:lpstr>
      <vt:lpstr>import_R12_wsVisibleTitle</vt:lpstr>
      <vt:lpstr>import_R13_autoMerge</vt:lpstr>
      <vt:lpstr>import_R13_checkTitle</vt:lpstr>
      <vt:lpstr>import_R13_et_1</vt:lpstr>
      <vt:lpstr>import_R13_et_check</vt:lpstr>
      <vt:lpstr>import_R13_et_check_row</vt:lpstr>
      <vt:lpstr>import_R13_et_indicator</vt:lpstr>
      <vt:lpstr>import_R13_firstCell</vt:lpstr>
      <vt:lpstr>import_R13_indicatorTitle</vt:lpstr>
      <vt:lpstr>import_R13_lastCell</vt:lpstr>
      <vt:lpstr>import_R13_numTitle</vt:lpstr>
      <vt:lpstr>import_R13_title</vt:lpstr>
      <vt:lpstr>import_R13_vision_col</vt:lpstr>
      <vt:lpstr>import_R13_vision_row</vt:lpstr>
      <vt:lpstr>import_R13_wsVisibleTitle</vt:lpstr>
      <vt:lpstr>import_R14_autoMerge</vt:lpstr>
      <vt:lpstr>import_R14_checkTitle</vt:lpstr>
      <vt:lpstr>import_R14_et_1</vt:lpstr>
      <vt:lpstr>import_R14_et_check</vt:lpstr>
      <vt:lpstr>import_R14_et_check_row</vt:lpstr>
      <vt:lpstr>import_R14_et_indicator</vt:lpstr>
      <vt:lpstr>import_R14_firstCell</vt:lpstr>
      <vt:lpstr>import_R14_indicatorTitle</vt:lpstr>
      <vt:lpstr>import_R14_lastCell</vt:lpstr>
      <vt:lpstr>import_R14_numTitle</vt:lpstr>
      <vt:lpstr>import_R14_title</vt:lpstr>
      <vt:lpstr>import_R14_vision_col</vt:lpstr>
      <vt:lpstr>import_R14_vision_row</vt:lpstr>
      <vt:lpstr>import_R14_wsVisibleTitle</vt:lpstr>
      <vt:lpstr>import_R15_autoMerge</vt:lpstr>
      <vt:lpstr>import_R15_checkTitle</vt:lpstr>
      <vt:lpstr>import_R15_et_1</vt:lpstr>
      <vt:lpstr>import_R15_et_check</vt:lpstr>
      <vt:lpstr>import_R15_et_check_row</vt:lpstr>
      <vt:lpstr>import_R15_et_indicator</vt:lpstr>
      <vt:lpstr>import_R15_firstCell</vt:lpstr>
      <vt:lpstr>import_R15_indicatorTitle</vt:lpstr>
      <vt:lpstr>import_R15_lastCell</vt:lpstr>
      <vt:lpstr>import_R15_numTitle</vt:lpstr>
      <vt:lpstr>import_R15_title</vt:lpstr>
      <vt:lpstr>import_R15_vision_col</vt:lpstr>
      <vt:lpstr>import_R15_vision_row</vt:lpstr>
      <vt:lpstr>import_R15_wsVisibleTitle</vt:lpstr>
      <vt:lpstr>import_R16_autoMerge</vt:lpstr>
      <vt:lpstr>import_R16_checkTitle</vt:lpstr>
      <vt:lpstr>import_R16_et_1</vt:lpstr>
      <vt:lpstr>import_R16_et_check</vt:lpstr>
      <vt:lpstr>import_R16_et_check_row</vt:lpstr>
      <vt:lpstr>import_R16_et_indicator</vt:lpstr>
      <vt:lpstr>import_R16_firstCell</vt:lpstr>
      <vt:lpstr>import_R16_indicatorTitle</vt:lpstr>
      <vt:lpstr>import_R16_lastCell</vt:lpstr>
      <vt:lpstr>import_R16_numTitle</vt:lpstr>
      <vt:lpstr>import_R16_title</vt:lpstr>
      <vt:lpstr>import_R16_vision_col</vt:lpstr>
      <vt:lpstr>import_R16_vision_row</vt:lpstr>
      <vt:lpstr>import_R16_wsVisibleTitle</vt:lpstr>
      <vt:lpstr>import_R17_autoMerge</vt:lpstr>
      <vt:lpstr>import_R17_checkTitle</vt:lpstr>
      <vt:lpstr>import_R17_et_1</vt:lpstr>
      <vt:lpstr>import_R17_et_check</vt:lpstr>
      <vt:lpstr>import_R17_et_check_col</vt:lpstr>
      <vt:lpstr>import_R17_et_indicator</vt:lpstr>
      <vt:lpstr>import_R17_firstCell</vt:lpstr>
      <vt:lpstr>import_R17_lastCell</vt:lpstr>
      <vt:lpstr>import_R17_title</vt:lpstr>
      <vt:lpstr>import_R17_vision_col</vt:lpstr>
      <vt:lpstr>import_R17_vision_row</vt:lpstr>
      <vt:lpstr>import_R17_wsVisibleTitle</vt:lpstr>
      <vt:lpstr>import_R19_autoMerge</vt:lpstr>
      <vt:lpstr>import_R19_checkTitle</vt:lpstr>
      <vt:lpstr>import_R19_et_1</vt:lpstr>
      <vt:lpstr>import_R19_et_check</vt:lpstr>
      <vt:lpstr>import_R19_et_check_col</vt:lpstr>
      <vt:lpstr>import_R19_et_indicator</vt:lpstr>
      <vt:lpstr>import_R19_firstCell</vt:lpstr>
      <vt:lpstr>import_R19_lastCell</vt:lpstr>
      <vt:lpstr>import_R19_title</vt:lpstr>
      <vt:lpstr>import_R19_vision_col</vt:lpstr>
      <vt:lpstr>import_R19_vision_row</vt:lpstr>
      <vt:lpstr>import_R19_wsVisibleTitle</vt:lpstr>
      <vt:lpstr>import_R2_checkTitle</vt:lpstr>
      <vt:lpstr>import_R2_et_1</vt:lpstr>
      <vt:lpstr>import_R2_et_check</vt:lpstr>
      <vt:lpstr>import_R2_et_check_col</vt:lpstr>
      <vt:lpstr>import_R2_et_indicator</vt:lpstr>
      <vt:lpstr>import_R2_firstCell</vt:lpstr>
      <vt:lpstr>import_R2_lastCell</vt:lpstr>
      <vt:lpstr>import_R2_title</vt:lpstr>
      <vt:lpstr>import_R2_vision_col</vt:lpstr>
      <vt:lpstr>import_R2_vision_row</vt:lpstr>
      <vt:lpstr>import_R2_wsVisibleTitle</vt:lpstr>
      <vt:lpstr>import_R21_autoMerge</vt:lpstr>
      <vt:lpstr>import_R21_checkTitle</vt:lpstr>
      <vt:lpstr>import_R21_et_1</vt:lpstr>
      <vt:lpstr>import_R21_et_check</vt:lpstr>
      <vt:lpstr>import_R21_et_check_col</vt:lpstr>
      <vt:lpstr>import_R21_et_indicator</vt:lpstr>
      <vt:lpstr>import_R21_firstCell</vt:lpstr>
      <vt:lpstr>import_R21_lastCell</vt:lpstr>
      <vt:lpstr>import_R21_title</vt:lpstr>
      <vt:lpstr>import_R21_vision_col</vt:lpstr>
      <vt:lpstr>import_R21_vision_row</vt:lpstr>
      <vt:lpstr>import_R21_wsVisibleTitle</vt:lpstr>
      <vt:lpstr>import_R23_autoMerge</vt:lpstr>
      <vt:lpstr>import_R23_checkTitle</vt:lpstr>
      <vt:lpstr>import_R23_et_1</vt:lpstr>
      <vt:lpstr>import_R23_et_check</vt:lpstr>
      <vt:lpstr>import_R23_et_check_col</vt:lpstr>
      <vt:lpstr>import_R23_et_indicator</vt:lpstr>
      <vt:lpstr>import_R23_firstCell</vt:lpstr>
      <vt:lpstr>import_R23_lastCell</vt:lpstr>
      <vt:lpstr>import_R23_title</vt:lpstr>
      <vt:lpstr>import_R23_vision_col</vt:lpstr>
      <vt:lpstr>import_R23_vision_row</vt:lpstr>
      <vt:lpstr>import_R23_wsVisibleTitle</vt:lpstr>
      <vt:lpstr>import_R25_autoMerge</vt:lpstr>
      <vt:lpstr>import_R25_checkTitle</vt:lpstr>
      <vt:lpstr>import_R25_et_1</vt:lpstr>
      <vt:lpstr>import_R25_et_check</vt:lpstr>
      <vt:lpstr>import_R25_et_check_col</vt:lpstr>
      <vt:lpstr>import_R25_et_indicator</vt:lpstr>
      <vt:lpstr>import_R25_firstCell</vt:lpstr>
      <vt:lpstr>import_R25_lastCell</vt:lpstr>
      <vt:lpstr>import_R25_title</vt:lpstr>
      <vt:lpstr>import_R25_vision_col</vt:lpstr>
      <vt:lpstr>import_R25_vision_row</vt:lpstr>
      <vt:lpstr>import_R25_wsVisibleTitle</vt:lpstr>
      <vt:lpstr>import_R28_autoMerge</vt:lpstr>
      <vt:lpstr>import_R28_checkTitle</vt:lpstr>
      <vt:lpstr>import_R28_et_1</vt:lpstr>
      <vt:lpstr>import_R28_et_check</vt:lpstr>
      <vt:lpstr>import_R28_et_check_row</vt:lpstr>
      <vt:lpstr>import_R28_et_indicator</vt:lpstr>
      <vt:lpstr>import_R28_firstCell</vt:lpstr>
      <vt:lpstr>import_R28_indicatorTitle</vt:lpstr>
      <vt:lpstr>import_R28_lastCell</vt:lpstr>
      <vt:lpstr>import_R28_numTitle</vt:lpstr>
      <vt:lpstr>import_R28_title</vt:lpstr>
      <vt:lpstr>import_R28_vision_col</vt:lpstr>
      <vt:lpstr>import_R28_vision_row</vt:lpstr>
      <vt:lpstr>import_R28_wsVisibleTitle</vt:lpstr>
      <vt:lpstr>import_R29_autoMerge</vt:lpstr>
      <vt:lpstr>import_R29_checkTitle</vt:lpstr>
      <vt:lpstr>import_R29_et_1</vt:lpstr>
      <vt:lpstr>import_R29_et_check</vt:lpstr>
      <vt:lpstr>import_R29_et_check_row</vt:lpstr>
      <vt:lpstr>import_R29_et_indicator</vt:lpstr>
      <vt:lpstr>import_R29_firstCell</vt:lpstr>
      <vt:lpstr>import_R29_indicatorTitle</vt:lpstr>
      <vt:lpstr>import_R29_lastCell</vt:lpstr>
      <vt:lpstr>import_R29_numTitle</vt:lpstr>
      <vt:lpstr>import_R29_title</vt:lpstr>
      <vt:lpstr>import_R29_vision_col</vt:lpstr>
      <vt:lpstr>import_R29_vision_row</vt:lpstr>
      <vt:lpstr>import_R29_wsVisibleTitle</vt:lpstr>
      <vt:lpstr>import_R3_autoMerge</vt:lpstr>
      <vt:lpstr>import_R3_checkTitle</vt:lpstr>
      <vt:lpstr>import_R3_et_1</vt:lpstr>
      <vt:lpstr>import_R3_et_2</vt:lpstr>
      <vt:lpstr>import_R3_et_3</vt:lpstr>
      <vt:lpstr>import_R3_et_4</vt:lpstr>
      <vt:lpstr>import_R3_et_check</vt:lpstr>
      <vt:lpstr>import_R3_et_check_row</vt:lpstr>
      <vt:lpstr>import_R3_et_indicator</vt:lpstr>
      <vt:lpstr>import_R3_firstCell</vt:lpstr>
      <vt:lpstr>import_R3_indicatorTitle</vt:lpstr>
      <vt:lpstr>import_R3_lastCell</vt:lpstr>
      <vt:lpstr>import_R3_numTitle</vt:lpstr>
      <vt:lpstr>import_R3_title</vt:lpstr>
      <vt:lpstr>import_R3_vision_col</vt:lpstr>
      <vt:lpstr>import_R3_vision_row</vt:lpstr>
      <vt:lpstr>import_R3_wsVisibleTitle</vt:lpstr>
      <vt:lpstr>import_R30_autoMerge</vt:lpstr>
      <vt:lpstr>import_R30_checkTitle</vt:lpstr>
      <vt:lpstr>import_R30_et_1</vt:lpstr>
      <vt:lpstr>import_R30_et_check</vt:lpstr>
      <vt:lpstr>import_R30_et_check_row</vt:lpstr>
      <vt:lpstr>import_R30_et_indicator</vt:lpstr>
      <vt:lpstr>import_R30_firstCell</vt:lpstr>
      <vt:lpstr>import_R30_indicatorTitle</vt:lpstr>
      <vt:lpstr>import_R30_lastCell</vt:lpstr>
      <vt:lpstr>import_R30_numTitle</vt:lpstr>
      <vt:lpstr>import_R30_title</vt:lpstr>
      <vt:lpstr>import_R30_vision_col</vt:lpstr>
      <vt:lpstr>import_R30_vision_row</vt:lpstr>
      <vt:lpstr>import_R30_wsVisibleTitle</vt:lpstr>
      <vt:lpstr>import_R31_checkTitle</vt:lpstr>
      <vt:lpstr>import_R31_et_1</vt:lpstr>
      <vt:lpstr>import_R31_et_check</vt:lpstr>
      <vt:lpstr>import_R31_et_check_col</vt:lpstr>
      <vt:lpstr>import_R31_et_indicator</vt:lpstr>
      <vt:lpstr>import_R31_etTitle</vt:lpstr>
      <vt:lpstr>import_R31_firstCell</vt:lpstr>
      <vt:lpstr>import_R31_itog</vt:lpstr>
      <vt:lpstr>import_R31_lastCell</vt:lpstr>
      <vt:lpstr>import_R31_numTitle</vt:lpstr>
      <vt:lpstr>import_R31_summaryTitle</vt:lpstr>
      <vt:lpstr>import_R31_title</vt:lpstr>
      <vt:lpstr>import_R31_vision_col</vt:lpstr>
      <vt:lpstr>import_R31_vision_row</vt:lpstr>
      <vt:lpstr>import_R31_wsVisibleTitle</vt:lpstr>
      <vt:lpstr>import_R4_autoMerge</vt:lpstr>
      <vt:lpstr>import_R4_checkTitle</vt:lpstr>
      <vt:lpstr>import_R4_et_1</vt:lpstr>
      <vt:lpstr>import_R4_et_check</vt:lpstr>
      <vt:lpstr>import_R4_et_check_row</vt:lpstr>
      <vt:lpstr>import_R4_et_indicator</vt:lpstr>
      <vt:lpstr>import_R4_firstCell</vt:lpstr>
      <vt:lpstr>import_R4_indicatorTitle</vt:lpstr>
      <vt:lpstr>import_R4_lastCell</vt:lpstr>
      <vt:lpstr>import_R4_numTitle</vt:lpstr>
      <vt:lpstr>import_R4_title</vt:lpstr>
      <vt:lpstr>import_R4_vision_col</vt:lpstr>
      <vt:lpstr>import_R4_vision_row</vt:lpstr>
      <vt:lpstr>import_R4_wsVisibleTitle</vt:lpstr>
      <vt:lpstr>import_R5_autoMerge</vt:lpstr>
      <vt:lpstr>import_R5_checkTitle</vt:lpstr>
      <vt:lpstr>import_R5_et_1</vt:lpstr>
      <vt:lpstr>import_R5_et_check</vt:lpstr>
      <vt:lpstr>import_R5_et_check_row</vt:lpstr>
      <vt:lpstr>import_R5_et_indicator</vt:lpstr>
      <vt:lpstr>import_R5_firstCell</vt:lpstr>
      <vt:lpstr>import_R5_indicatorTitle</vt:lpstr>
      <vt:lpstr>import_R5_lastCell</vt:lpstr>
      <vt:lpstr>import_R5_numTitle</vt:lpstr>
      <vt:lpstr>import_R5_title</vt:lpstr>
      <vt:lpstr>import_R5_vision_col</vt:lpstr>
      <vt:lpstr>import_R5_vision_row</vt:lpstr>
      <vt:lpstr>import_R5_wsVisibleTitle</vt:lpstr>
      <vt:lpstr>import_R6_autoMerge</vt:lpstr>
      <vt:lpstr>import_R6_checkTitle</vt:lpstr>
      <vt:lpstr>import_R6_et_1</vt:lpstr>
      <vt:lpstr>import_R6_et_check</vt:lpstr>
      <vt:lpstr>import_R6_et_check_col</vt:lpstr>
      <vt:lpstr>import_R6_et_indicator</vt:lpstr>
      <vt:lpstr>import_R6_firstCell</vt:lpstr>
      <vt:lpstr>import_R6_lastCell</vt:lpstr>
      <vt:lpstr>import_R6_title</vt:lpstr>
      <vt:lpstr>import_R6_vision_col</vt:lpstr>
      <vt:lpstr>import_R6_vision_row</vt:lpstr>
      <vt:lpstr>import_R6_wsVisibleTitle</vt:lpstr>
      <vt:lpstr>import_R7_autoMerge</vt:lpstr>
      <vt:lpstr>import_R7_checkTitle</vt:lpstr>
      <vt:lpstr>import_R7_et_1</vt:lpstr>
      <vt:lpstr>import_R7_et_check</vt:lpstr>
      <vt:lpstr>import_R7_et_check_col</vt:lpstr>
      <vt:lpstr>import_R7_et_indicator</vt:lpstr>
      <vt:lpstr>import_R7_firstCell</vt:lpstr>
      <vt:lpstr>import_R7_lastCell</vt:lpstr>
      <vt:lpstr>import_R7_title</vt:lpstr>
      <vt:lpstr>import_R7_vision_col</vt:lpstr>
      <vt:lpstr>import_R7_vision_row</vt:lpstr>
      <vt:lpstr>import_R7_wsVisibleTitle</vt:lpstr>
      <vt:lpstr>import_R8_autoMerge</vt:lpstr>
      <vt:lpstr>import_R8_checkTitle</vt:lpstr>
      <vt:lpstr>import_R8_et_1</vt:lpstr>
      <vt:lpstr>import_R8_et_check</vt:lpstr>
      <vt:lpstr>import_R8_et_check_col</vt:lpstr>
      <vt:lpstr>import_R8_et_indicator</vt:lpstr>
      <vt:lpstr>import_R8_firstCell</vt:lpstr>
      <vt:lpstr>import_R8_lastCell</vt:lpstr>
      <vt:lpstr>import_R8_title</vt:lpstr>
      <vt:lpstr>import_R8_vision_col</vt:lpstr>
      <vt:lpstr>import_R8_vision_row</vt:lpstr>
      <vt:lpstr>import_R8_wsVisibleTitle</vt:lpstr>
      <vt:lpstr>import_R9_autoMerge</vt:lpstr>
      <vt:lpstr>import_R9_checkTitle</vt:lpstr>
      <vt:lpstr>import_R9_et_1</vt:lpstr>
      <vt:lpstr>import_R9_et_check</vt:lpstr>
      <vt:lpstr>import_R9_et_check_col</vt:lpstr>
      <vt:lpstr>import_R9_et_indicator</vt:lpstr>
      <vt:lpstr>import_R9_firstCell</vt:lpstr>
      <vt:lpstr>import_R9_lastCell</vt:lpstr>
      <vt:lpstr>import_R9_title</vt:lpstr>
      <vt:lpstr>import_R9_vision_col</vt:lpstr>
      <vt:lpstr>import_R9_vision_row</vt:lpstr>
      <vt:lpstr>import_R9_wsVisibleTitle</vt:lpstr>
      <vt:lpstr>LC_checkTitle</vt:lpstr>
      <vt:lpstr>LC_et_check</vt:lpstr>
      <vt:lpstr>LC_et_check_col</vt:lpstr>
      <vt:lpstr>LC_et_indicator</vt:lpstr>
      <vt:lpstr>LC_etTitle</vt:lpstr>
      <vt:lpstr>LC_firstCell</vt:lpstr>
      <vt:lpstr>LC_itog</vt:lpstr>
      <vt:lpstr>LC_lastCell</vt:lpstr>
      <vt:lpstr>LC_numTitle</vt:lpstr>
      <vt:lpstr>LC_summaryTitle</vt:lpstr>
      <vt:lpstr>LC_title</vt:lpstr>
      <vt:lpstr>LC_vision_col</vt:lpstr>
      <vt:lpstr>LC_vision_row</vt:lpstr>
      <vt:lpstr>LC_wsVisibleTitle</vt:lpstr>
      <vt:lpstr>logical</vt:lpstr>
      <vt:lpstr>LR_checkTitle</vt:lpstr>
      <vt:lpstr>LR_et_check</vt:lpstr>
      <vt:lpstr>LR_et_check_row</vt:lpstr>
      <vt:lpstr>LR_et_indicator</vt:lpstr>
      <vt:lpstr>LR_etTitle</vt:lpstr>
      <vt:lpstr>LR_firstCell</vt:lpstr>
      <vt:lpstr>LR_indicatorTitle</vt:lpstr>
      <vt:lpstr>LR_itog</vt:lpstr>
      <vt:lpstr>LR_lastCell</vt:lpstr>
      <vt:lpstr>LR_summaryTitle</vt:lpstr>
      <vt:lpstr>LR_title</vt:lpstr>
      <vt:lpstr>LR_vision_col</vt:lpstr>
      <vt:lpstr>LR_vision_row</vt:lpstr>
      <vt:lpstr>LR_wsVisibleTitle</vt:lpstr>
      <vt:lpstr>objectName</vt:lpstr>
      <vt:lpstr>objectNameTitle</vt:lpstr>
      <vt:lpstr>prefix_counter</vt:lpstr>
      <vt:lpstr>spisok_10</vt:lpstr>
      <vt:lpstr>spisok_11</vt:lpstr>
      <vt:lpstr>spisok_12</vt:lpstr>
      <vt:lpstr>spisok_13</vt:lpstr>
      <vt:lpstr>spisok_14</vt:lpstr>
      <vt:lpstr>spisok_15</vt:lpstr>
      <vt:lpstr>spisok_16</vt:lpstr>
      <vt:lpstr>spisok_17</vt:lpstr>
      <vt:lpstr>spisok_18</vt:lpstr>
      <vt:lpstr>spisok_19</vt:lpstr>
      <vt:lpstr>spisok_4</vt:lpstr>
      <vt:lpstr>spisok_5</vt:lpstr>
      <vt:lpstr>spisok_6</vt:lpstr>
      <vt:lpstr>spisok_7</vt:lpstr>
      <vt:lpstr>spisok_8</vt:lpstr>
      <vt:lpstr>spisok_9</vt:lpstr>
      <vt:lpstr>tmpLocale</vt:lpstr>
      <vt:lpstr>tpl_properties</vt:lpstr>
      <vt:lpstr>tpl_username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Агафонова Татьяна Петровна</cp:lastModifiedBy>
  <dcterms:created xsi:type="dcterms:W3CDTF">2021-01-27T12:00:47Z</dcterms:created>
  <dcterms:modified xsi:type="dcterms:W3CDTF">2025-05-28T05:45:41Z</dcterms:modified>
</cp:coreProperties>
</file>